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64fb2bdf284061/Documents/Parish Council/Budget/25-26 Budget/"/>
    </mc:Choice>
  </mc:AlternateContent>
  <xr:revisionPtr revIDLastSave="631" documentId="8_{5DEF23CC-7D8E-499A-8013-F775C3E271C6}" xr6:coauthVersionLast="47" xr6:coauthVersionMax="47" xr10:uidLastSave="{61F1BA26-EB32-4A42-AE33-8A5FB6A15709}"/>
  <bookViews>
    <workbookView xWindow="-108" yWindow="-108" windowWidth="23256" windowHeight="12456" activeTab="2" xr2:uid="{8CEB623E-B515-401E-9EC4-FB6BFF617054}"/>
  </bookViews>
  <sheets>
    <sheet name="Oct 24 Budget Prep" sheetId="2" r:id="rId1"/>
    <sheet name="24-25 Budget Approved" sheetId="3" r:id="rId2"/>
    <sheet name="25-26 Budget for Proposal" sheetId="5" r:id="rId3"/>
    <sheet name="Reserv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5" l="1"/>
  <c r="C77" i="5"/>
  <c r="C65" i="5"/>
  <c r="C28" i="5"/>
  <c r="C10" i="5"/>
  <c r="H127" i="5"/>
  <c r="F127" i="5"/>
  <c r="E127" i="5"/>
  <c r="C127" i="5"/>
  <c r="H122" i="5"/>
  <c r="F122" i="5"/>
  <c r="E122" i="5"/>
  <c r="H116" i="5"/>
  <c r="F116" i="5"/>
  <c r="E116" i="5"/>
  <c r="H105" i="5"/>
  <c r="F105" i="5"/>
  <c r="E105" i="5"/>
  <c r="C105" i="5"/>
  <c r="H96" i="5"/>
  <c r="F96" i="5"/>
  <c r="E96" i="5"/>
  <c r="C96" i="5"/>
  <c r="H77" i="5"/>
  <c r="F77" i="5"/>
  <c r="E77" i="5"/>
  <c r="H65" i="5"/>
  <c r="F65" i="5"/>
  <c r="E65" i="5"/>
  <c r="H48" i="5"/>
  <c r="F48" i="5"/>
  <c r="E48" i="5"/>
  <c r="C48" i="5"/>
  <c r="H28" i="5"/>
  <c r="F28" i="5"/>
  <c r="F29" i="5" s="1"/>
  <c r="E28" i="5"/>
  <c r="E29" i="5" s="1"/>
  <c r="H10" i="5"/>
  <c r="H29" i="5" s="1"/>
  <c r="H129" i="5" s="1"/>
  <c r="C10" i="4"/>
  <c r="C14" i="4"/>
  <c r="H117" i="2"/>
  <c r="H106" i="2"/>
  <c r="H97" i="2"/>
  <c r="H77" i="2"/>
  <c r="H29" i="2"/>
  <c r="G130" i="2"/>
  <c r="G106" i="2"/>
  <c r="G117" i="2"/>
  <c r="G97" i="2"/>
  <c r="G77" i="2"/>
  <c r="G65" i="2"/>
  <c r="G48" i="2"/>
  <c r="G131" i="2" s="1"/>
  <c r="G28" i="2"/>
  <c r="G10" i="2"/>
  <c r="G29" i="2" s="1"/>
  <c r="F117" i="2"/>
  <c r="E117" i="2"/>
  <c r="F97" i="2"/>
  <c r="E97" i="2"/>
  <c r="F48" i="2"/>
  <c r="F28" i="2"/>
  <c r="F10" i="2"/>
  <c r="E128" i="2"/>
  <c r="E123" i="2"/>
  <c r="E106" i="2"/>
  <c r="E77" i="2"/>
  <c r="E65" i="2"/>
  <c r="E48" i="2"/>
  <c r="E28" i="2"/>
  <c r="E10" i="2"/>
  <c r="E130" i="2" s="1"/>
  <c r="C28" i="3"/>
  <c r="C122" i="3"/>
  <c r="C111" i="3"/>
  <c r="C125" i="3" s="1"/>
  <c r="C104" i="3"/>
  <c r="C95" i="3"/>
  <c r="C76" i="3"/>
  <c r="C65" i="3"/>
  <c r="C48" i="3"/>
  <c r="C10" i="3"/>
  <c r="C29" i="3" s="1"/>
  <c r="F122" i="3"/>
  <c r="E122" i="3"/>
  <c r="H122" i="3"/>
  <c r="F117" i="3"/>
  <c r="E117" i="3"/>
  <c r="H117" i="3"/>
  <c r="F111" i="3"/>
  <c r="E111" i="3"/>
  <c r="H111" i="3"/>
  <c r="F104" i="3"/>
  <c r="E104" i="3"/>
  <c r="H104" i="3"/>
  <c r="F95" i="3"/>
  <c r="E95" i="3"/>
  <c r="H95" i="3"/>
  <c r="F76" i="3"/>
  <c r="E76" i="3"/>
  <c r="H76" i="3"/>
  <c r="F65" i="3"/>
  <c r="E65" i="3"/>
  <c r="H65" i="3"/>
  <c r="F48" i="3"/>
  <c r="E48" i="3"/>
  <c r="H48" i="3"/>
  <c r="F28" i="3"/>
  <c r="F29" i="3" s="1"/>
  <c r="E28" i="3"/>
  <c r="E29" i="3" s="1"/>
  <c r="H28" i="3"/>
  <c r="H10" i="3"/>
  <c r="H29" i="3" s="1"/>
  <c r="H124" i="3" s="1"/>
  <c r="H128" i="2"/>
  <c r="H65" i="2"/>
  <c r="H48" i="2"/>
  <c r="H28" i="2"/>
  <c r="H10" i="2"/>
  <c r="C129" i="5" l="1"/>
  <c r="H130" i="5"/>
  <c r="F130" i="5"/>
  <c r="C130" i="5"/>
  <c r="C29" i="5"/>
  <c r="H131" i="2"/>
  <c r="E131" i="2"/>
  <c r="H130" i="2"/>
  <c r="E29" i="2"/>
  <c r="C124" i="3"/>
  <c r="H125" i="3"/>
  <c r="F125" i="3"/>
  <c r="G128" i="2"/>
  <c r="F128" i="2"/>
  <c r="G123" i="2"/>
  <c r="F123" i="2"/>
  <c r="F106" i="2"/>
  <c r="F77" i="2"/>
  <c r="D77" i="2"/>
  <c r="C77" i="2"/>
  <c r="F65" i="2"/>
  <c r="F29" i="2"/>
  <c r="F130" i="2" s="1"/>
  <c r="D117" i="2"/>
  <c r="D128" i="2"/>
  <c r="D123" i="2"/>
  <c r="D106" i="2"/>
  <c r="D97" i="2"/>
  <c r="D65" i="2"/>
  <c r="D48" i="2"/>
  <c r="D28" i="2"/>
  <c r="D10" i="2"/>
  <c r="C128" i="2"/>
  <c r="C123" i="2"/>
  <c r="C117" i="2"/>
  <c r="C106" i="2"/>
  <c r="C97" i="2"/>
  <c r="C65" i="2"/>
  <c r="C48" i="2"/>
  <c r="C28" i="2"/>
  <c r="C10" i="2"/>
  <c r="F131" i="2" l="1"/>
  <c r="D29" i="2"/>
  <c r="D131" i="2"/>
  <c r="C29" i="2"/>
  <c r="C131" i="2"/>
  <c r="C130" i="2"/>
  <c r="D1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tc={56E5BA45-078E-4611-A3B8-DEDF40D97AF2}</author>
  </authors>
  <commentList>
    <comment ref="C2" authorId="0" shapeId="0" xr:uid="{56E5BA45-078E-4611-A3B8-DEDF40D97AF2}">
      <text>
        <t>[Threaded comment]
Your version of Excel allows you to read this threaded comment; however, any edits to it will get removed if the file is opened in a newer version of Excel. Learn more: https://go.microsoft.com/fwlink/?linkid=870924
Comment:
    Nonsense Budget - maybe from Ben?</t>
      </text>
    </comment>
  </commentList>
</comments>
</file>

<file path=xl/sharedStrings.xml><?xml version="1.0" encoding="utf-8"?>
<sst xmlns="http://schemas.openxmlformats.org/spreadsheetml/2006/main" count="595" uniqueCount="217">
  <si>
    <t xml:space="preserve"> </t>
  </si>
  <si>
    <t>1 Income Fixed</t>
  </si>
  <si>
    <t>Precept</t>
  </si>
  <si>
    <t>Grass Cutting</t>
  </si>
  <si>
    <t>Wicket Maintenance</t>
  </si>
  <si>
    <t>Street Cleaning</t>
  </si>
  <si>
    <t>Lengthsman for SMB</t>
  </si>
  <si>
    <t>Lengthsman for Cluster</t>
  </si>
  <si>
    <t>Miscellaneous (Income Fixed)</t>
  </si>
  <si>
    <t>SUB TOTAL</t>
  </si>
  <si>
    <t>2 Income Variable</t>
  </si>
  <si>
    <t>Fishing Syndicate</t>
  </si>
  <si>
    <t>Cricket Club</t>
  </si>
  <si>
    <t>Bowls Club</t>
  </si>
  <si>
    <t>Shop</t>
  </si>
  <si>
    <t>Ninny's House</t>
  </si>
  <si>
    <t>Rec Sports</t>
  </si>
  <si>
    <t>Batsford</t>
  </si>
  <si>
    <t>Grants</t>
  </si>
  <si>
    <t>Donations</t>
  </si>
  <si>
    <t>Bank Interest</t>
  </si>
  <si>
    <t>Miscellaneous (Income Variable)</t>
  </si>
  <si>
    <t>3 Maintenance Services Fixed</t>
  </si>
  <si>
    <t>Rec Grass Cutting</t>
  </si>
  <si>
    <t>Lake Surround Grass Cutting</t>
  </si>
  <si>
    <t>Hirst Copse</t>
  </si>
  <si>
    <t>War Memorial</t>
  </si>
  <si>
    <t>Summerhaugh</t>
  </si>
  <si>
    <t>Stoke Playground</t>
  </si>
  <si>
    <t>SMB Playground</t>
  </si>
  <si>
    <t>Flood</t>
  </si>
  <si>
    <t>Bourne Rivulet</t>
  </si>
  <si>
    <t>Pest Control</t>
  </si>
  <si>
    <t>Miscellaneous (Maintenance Services Fixed)</t>
  </si>
  <si>
    <t>4 Maintenance Services Variable</t>
  </si>
  <si>
    <t>Rec &amp; Hardstanding</t>
  </si>
  <si>
    <t>Playground</t>
  </si>
  <si>
    <t>Pavilion</t>
  </si>
  <si>
    <t>Footpaths</t>
  </si>
  <si>
    <t>Hedgerows</t>
  </si>
  <si>
    <t>Flood Response</t>
  </si>
  <si>
    <t>Grips</t>
  </si>
  <si>
    <t>Cricket</t>
  </si>
  <si>
    <t>Assets Other</t>
  </si>
  <si>
    <t>Miscellaneous (Maintenance Services Variable)</t>
  </si>
  <si>
    <t>5 Assets</t>
  </si>
  <si>
    <t>Jubilee Lamp</t>
  </si>
  <si>
    <t>Benches</t>
  </si>
  <si>
    <t>Defibrilator</t>
  </si>
  <si>
    <t>6 Administration</t>
  </si>
  <si>
    <t>HMRC</t>
  </si>
  <si>
    <t>HR/Payroll</t>
  </si>
  <si>
    <t>Training</t>
  </si>
  <si>
    <t>IT Hardware</t>
  </si>
  <si>
    <t>IT Software</t>
  </si>
  <si>
    <t>Office Hire</t>
  </si>
  <si>
    <t>Office Mobile</t>
  </si>
  <si>
    <t>Mileage &amp; Travel</t>
  </si>
  <si>
    <t>Stationary &amp; Consumables</t>
  </si>
  <si>
    <t>Subscriptions</t>
  </si>
  <si>
    <t>Audits</t>
  </si>
  <si>
    <t>Professional Fees</t>
  </si>
  <si>
    <t>Insurance</t>
  </si>
  <si>
    <t>Sundry</t>
  </si>
  <si>
    <t>7 Services (Utilities)</t>
  </si>
  <si>
    <t>Electricity Pavilion</t>
  </si>
  <si>
    <t>Electricity Jubilee Lamp</t>
  </si>
  <si>
    <t>Electricity Rec</t>
  </si>
  <si>
    <t>Water Rec</t>
  </si>
  <si>
    <t>Water Pavilion</t>
  </si>
  <si>
    <t>8 Grants &amp; Events</t>
  </si>
  <si>
    <t>Hill &amp; Valley</t>
  </si>
  <si>
    <t>Sustainable Bourne Valley</t>
  </si>
  <si>
    <t>Miscellaneous (Grants &amp; Events)</t>
  </si>
  <si>
    <t>9 Projects</t>
  </si>
  <si>
    <t>Lake Hide</t>
  </si>
  <si>
    <t>Trees</t>
  </si>
  <si>
    <t>Earmarked Reserves</t>
  </si>
  <si>
    <t>MUGA</t>
  </si>
  <si>
    <t>Pavilion Rebuild</t>
  </si>
  <si>
    <t>Clerk</t>
  </si>
  <si>
    <t>TOTAL RECEIVED</t>
  </si>
  <si>
    <t>Combined income</t>
  </si>
  <si>
    <t>19a</t>
  </si>
  <si>
    <t>VAT</t>
  </si>
  <si>
    <t>TOTAL SPEND</t>
  </si>
  <si>
    <t>Revised Budget after view of Full Year 22-23 Actuals &amp; Accurate Numbers</t>
  </si>
  <si>
    <t>ACTUALS Apr23 - Sept 23</t>
  </si>
  <si>
    <t>Forecast to Year End 23-24</t>
  </si>
  <si>
    <t>S106/CIL</t>
  </si>
  <si>
    <t>Electricity from Pavilion Rental</t>
  </si>
  <si>
    <t>Trees on Lake</t>
  </si>
  <si>
    <t>Lake</t>
  </si>
  <si>
    <t>Trees on Rec</t>
  </si>
  <si>
    <t>Cricket Nets</t>
  </si>
  <si>
    <t>Office Items</t>
  </si>
  <si>
    <t>Welcome Project</t>
  </si>
  <si>
    <t>5% Increase</t>
  </si>
  <si>
    <t>Comments</t>
  </si>
  <si>
    <t>Assuming Planning Allows</t>
  </si>
  <si>
    <t>Assuming Ninny's in Pavilion</t>
  </si>
  <si>
    <t>Incl Insurance for Cricket nets &amp; maintenance costs</t>
  </si>
  <si>
    <t>Running Repairs</t>
  </si>
  <si>
    <t>Chairman's Allowance</t>
  </si>
  <si>
    <t>12% added currently</t>
  </si>
  <si>
    <t>Funding unlikely to increase</t>
  </si>
  <si>
    <t>Electricity Wayleaves</t>
  </si>
  <si>
    <t>No large purchases 23/24</t>
  </si>
  <si>
    <t>Unknown</t>
  </si>
  <si>
    <t>Lift out Barrier Posts £200each + installation</t>
  </si>
  <si>
    <t>Grass Matting</t>
  </si>
  <si>
    <t>Already earmarked</t>
  </si>
  <si>
    <t>Repair</t>
  </si>
  <si>
    <t>Rennovation</t>
  </si>
  <si>
    <t>Pads &amp; Batteries</t>
  </si>
  <si>
    <t>MS365, Scribe, Email Hosting, Hugofox</t>
  </si>
  <si>
    <t>Halc &amp; SLCC</t>
  </si>
  <si>
    <t>Internal &amp; External</t>
  </si>
  <si>
    <t>Invoiced back to Ninny's &amp; Cricket</t>
  </si>
  <si>
    <t>£10K already counted in Maintenance Variable</t>
  </si>
  <si>
    <t>New Cones £10 each</t>
  </si>
  <si>
    <t>Signs</t>
  </si>
  <si>
    <t>Grant will increase with minimum wage increase</t>
  </si>
  <si>
    <t>No wage increase expected FY24-25</t>
  </si>
  <si>
    <t>CIL</t>
  </si>
  <si>
    <t>Hide Lottery Grant</t>
  </si>
  <si>
    <t>Greenham Trust Grant Play Area</t>
  </si>
  <si>
    <t>General Reserves</t>
  </si>
  <si>
    <t>3 Months running costs at Approx £8000 per month</t>
  </si>
  <si>
    <t>Match Funding currently expires 31.12.2024</t>
  </si>
  <si>
    <t>To be returned</t>
  </si>
  <si>
    <t>Use by dates to be confirmed.  Earliest payment rec'd 2022</t>
  </si>
  <si>
    <t>12% Increase from 2023-24</t>
  </si>
  <si>
    <t>April 24 - March 25 - Approved January 2024 FCM 09.01.24 (Minute Ref: 205.3)</t>
  </si>
  <si>
    <t>Confirmed numbers now from BDBC. Approved FCM 12.03.24 Minute Ref 247.5</t>
  </si>
  <si>
    <t>Estimated Increased with new Contract. 01.04.24 New Contract £9027 pa.</t>
  </si>
  <si>
    <t>Final Payment due by (Sept) 2025 - Earmarked Reserve</t>
  </si>
  <si>
    <t>Running Repairs - Earmarked reserves of £3000</t>
  </si>
  <si>
    <t>Guestimate - Earmarked as Phase 1 Treework in reserves (£8188.80 Inc VAT)</t>
  </si>
  <si>
    <t>Renovation</t>
  </si>
  <si>
    <t>Replace Lifebouys &amp; Wildlife Camera - New Lifebuoys in FY 23-24</t>
  </si>
  <si>
    <t>TOTAL Combined</t>
  </si>
  <si>
    <t>Earmarked Reserves 09.04.24 £84,031.03</t>
  </si>
  <si>
    <t>General Reserves (3 months) £24,000.00</t>
  </si>
  <si>
    <t>Half Year Actuals</t>
  </si>
  <si>
    <t>Play Area Repairs</t>
  </si>
  <si>
    <t>Safety</t>
  </si>
  <si>
    <t>HIWWT Riverbank Project</t>
  </si>
  <si>
    <t>FOTS</t>
  </si>
  <si>
    <t>Bourne Fest</t>
  </si>
  <si>
    <t>Annual Parish Assembly</t>
  </si>
  <si>
    <t>Forecast to Year End 24-25</t>
  </si>
  <si>
    <t>Budget 2024-2025 Approved</t>
  </si>
  <si>
    <t>Floodlight Repair</t>
  </si>
  <si>
    <t>Wildlife Camera</t>
  </si>
  <si>
    <t>Budget Proposal 25-26</t>
  </si>
  <si>
    <t>Same</t>
  </si>
  <si>
    <t>5% Increase in line with minimum wage</t>
  </si>
  <si>
    <t>5% increase + rounding</t>
  </si>
  <si>
    <t>Lease runs for full year at £750pm</t>
  </si>
  <si>
    <t>2nd Year fixed contract</t>
  </si>
  <si>
    <t>Fencing Repairs</t>
  </si>
  <si>
    <t>First Pass &amp; 2 x Emergency Work FY24/25</t>
  </si>
  <si>
    <t>New Defib for Binley FY24/25. Pads &amp; Batteries every two years</t>
  </si>
  <si>
    <t>Assuming new equipment in SMB rest for Stoke</t>
  </si>
  <si>
    <t>Increase in hours at current rate</t>
  </si>
  <si>
    <t>Related increase</t>
  </si>
  <si>
    <t>Increase assumed</t>
  </si>
  <si>
    <t>Repaired CCTV &amp; Lights</t>
  </si>
  <si>
    <t>For printing</t>
  </si>
  <si>
    <t>Grant repayment complete</t>
  </si>
  <si>
    <t>Refreshments &amp; Leaflet printing</t>
  </si>
  <si>
    <t>£4K already counted in Maintenance Variable</t>
  </si>
  <si>
    <t>Annual addition to reserves</t>
  </si>
  <si>
    <t>April 25 - March 26 - Proposed</t>
  </si>
  <si>
    <t>Revised Budget for 2023-24 after view of Full Year 22-23 Actuals &amp; Accurate Numbers</t>
  </si>
  <si>
    <t>Updated 15.10.2024</t>
  </si>
  <si>
    <t>Repairs to Stoke Play Area - to be paid in October 24</t>
  </si>
  <si>
    <t>Lengthsman Grant</t>
  </si>
  <si>
    <t>Decreases as spent through the year</t>
  </si>
  <si>
    <t>Repairs to MUGA</t>
  </si>
  <si>
    <t>Repairs to Pavilion</t>
  </si>
  <si>
    <t>From Budget FY 24-25</t>
  </si>
  <si>
    <t>Lengthsman Extra Hours from last year</t>
  </si>
  <si>
    <t>Carried from Last year</t>
  </si>
  <si>
    <t>Lower Reserves (Playground)</t>
  </si>
  <si>
    <t>Higher Possibly (playground)</t>
  </si>
  <si>
    <t>Minimum Wage Increase</t>
  </si>
  <si>
    <t>Incl Insurance contribution</t>
  </si>
  <si>
    <t>Lift out Posts FY 24/25</t>
  </si>
  <si>
    <t>Miscellaneous</t>
  </si>
  <si>
    <t>test</t>
  </si>
  <si>
    <t>Stationery &amp; Consumables</t>
  </si>
  <si>
    <t>12% Increase from 2024-25</t>
  </si>
  <si>
    <t>Assumed Remains the same as previous year</t>
  </si>
  <si>
    <t>5% Increase + Rounding</t>
  </si>
  <si>
    <t>Full Year income</t>
  </si>
  <si>
    <t>Higher possibly (Playground)</t>
  </si>
  <si>
    <t>From rebill to Ninny's House</t>
  </si>
  <si>
    <t>2nd Year of Fixed Contract - All Grounds Maintenance</t>
  </si>
  <si>
    <t>Payment complete Sept 2024</t>
  </si>
  <si>
    <t xml:space="preserve">SMBCC send invoice to claim this grant from BDBC. </t>
  </si>
  <si>
    <t>Repairs</t>
  </si>
  <si>
    <t>Trees in Lake Area</t>
  </si>
  <si>
    <t>Increase in Hours x 3 per week, payable as overtime</t>
  </si>
  <si>
    <t>Related increase in NI</t>
  </si>
  <si>
    <t>Increase in monthly hire assumed</t>
  </si>
  <si>
    <t>Should be nearer £2600 when Renewal Quote arrives</t>
  </si>
  <si>
    <t>CCTV &amp; Lights</t>
  </si>
  <si>
    <t>Project Complete in 2024</t>
  </si>
  <si>
    <t>Friends of the School</t>
  </si>
  <si>
    <t>BourneFest</t>
  </si>
  <si>
    <t>Refreshments and leaflet printing</t>
  </si>
  <si>
    <t>Annual Addition to Reserves</t>
  </si>
  <si>
    <t>£12.21 per hour 3 hrs per week.</t>
  </si>
  <si>
    <t>United Charities Grant</t>
  </si>
  <si>
    <t>April 25 - March 26 - Proposed November 2024 FCM 12.11.24 (Minute Ref: 353.3) Amended &amp; proposed for approval - FCM January 2025 FCM 14.01.25                  (Minute Ref:380.2)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</si>
</sst>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2" xfId="0" applyFont="1" applyBorder="1" applyAlignment="1">
      <alignment vertical="top" wrapText="1"/>
    </xf>
    <xf numFmtId="0" fontId="3" fillId="0" borderId="0" xfId="0" applyFont="1"/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5" xfId="0" applyBorder="1"/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3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9" xfId="0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11" xfId="0" applyFont="1" applyBorder="1" applyAlignment="1">
      <alignment horizontal="right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/>
    </xf>
    <xf numFmtId="0" fontId="1" fillId="3" borderId="0" xfId="0" applyFont="1" applyFill="1" applyAlignment="1">
      <alignment horizontal="right" wrapText="1"/>
    </xf>
    <xf numFmtId="0" fontId="4" fillId="4" borderId="2" xfId="0" applyFont="1" applyFill="1" applyBorder="1" applyAlignment="1">
      <alignment vertical="top"/>
    </xf>
    <xf numFmtId="0" fontId="1" fillId="4" borderId="2" xfId="0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1" fillId="0" borderId="0" xfId="0" applyFont="1" applyAlignment="1">
      <alignment horizontal="right" wrapText="1"/>
    </xf>
    <xf numFmtId="0" fontId="12" fillId="0" borderId="0" xfId="0" applyFont="1"/>
    <xf numFmtId="9" fontId="12" fillId="0" borderId="0" xfId="0" applyNumberFormat="1" applyFont="1"/>
    <xf numFmtId="0" fontId="13" fillId="0" borderId="0" xfId="0" applyFont="1"/>
    <xf numFmtId="9" fontId="13" fillId="0" borderId="0" xfId="0" applyNumberFormat="1" applyFont="1"/>
    <xf numFmtId="6" fontId="1" fillId="4" borderId="2" xfId="0" applyNumberFormat="1" applyFont="1" applyFill="1" applyBorder="1"/>
    <xf numFmtId="164" fontId="0" fillId="0" borderId="0" xfId="0" applyNumberFormat="1"/>
    <xf numFmtId="0" fontId="14" fillId="0" borderId="5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/>
    </xf>
    <xf numFmtId="0" fontId="14" fillId="3" borderId="2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/>
    <xf numFmtId="0" fontId="17" fillId="0" borderId="8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0" fillId="2" borderId="0" xfId="0" applyFill="1"/>
    <xf numFmtId="0" fontId="18" fillId="2" borderId="0" xfId="0" applyFont="1" applyFill="1" applyAlignment="1">
      <alignment horizontal="center"/>
    </xf>
    <xf numFmtId="2" fontId="18" fillId="2" borderId="0" xfId="0" applyNumberFormat="1" applyFont="1" applyFill="1" applyAlignment="1">
      <alignment horizontal="center"/>
    </xf>
    <xf numFmtId="164" fontId="0" fillId="2" borderId="0" xfId="0" applyNumberFormat="1" applyFill="1"/>
    <xf numFmtId="0" fontId="4" fillId="0" borderId="2" xfId="0" applyFont="1" applyBorder="1" applyAlignment="1">
      <alignment vertical="top"/>
    </xf>
    <xf numFmtId="0" fontId="17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right" wrapText="1"/>
    </xf>
    <xf numFmtId="0" fontId="15" fillId="0" borderId="6" xfId="0" applyFont="1" applyBorder="1" applyAlignment="1">
      <alignment horizontal="right" wrapText="1"/>
    </xf>
    <xf numFmtId="0" fontId="15" fillId="0" borderId="7" xfId="0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15" fillId="0" borderId="0" xfId="0" applyFont="1" applyAlignment="1">
      <alignment horizontal="right" wrapText="1"/>
    </xf>
    <xf numFmtId="0" fontId="18" fillId="3" borderId="2" xfId="0" applyFont="1" applyFill="1" applyBorder="1" applyAlignment="1">
      <alignment horizontal="right" wrapText="1"/>
    </xf>
    <xf numFmtId="0" fontId="16" fillId="0" borderId="0" xfId="0" applyFont="1" applyAlignment="1">
      <alignment horizontal="right" wrapText="1"/>
    </xf>
    <xf numFmtId="4" fontId="18" fillId="4" borderId="2" xfId="0" applyNumberFormat="1" applyFont="1" applyFill="1" applyBorder="1" applyAlignment="1">
      <alignment horizontal="right" wrapText="1"/>
    </xf>
    <xf numFmtId="0" fontId="18" fillId="4" borderId="2" xfId="0" applyFont="1" applyFill="1" applyBorder="1" applyAlignment="1">
      <alignment horizontal="right" wrapText="1"/>
    </xf>
    <xf numFmtId="0" fontId="5" fillId="0" borderId="14" xfId="0" applyFont="1" applyBorder="1" applyAlignment="1">
      <alignment horizontal="center" vertical="top" wrapText="1"/>
    </xf>
    <xf numFmtId="0" fontId="0" fillId="0" borderId="14" xfId="0" applyBorder="1"/>
    <xf numFmtId="0" fontId="15" fillId="0" borderId="9" xfId="0" applyFont="1" applyBorder="1" applyAlignment="1">
      <alignment horizontal="left" wrapText="1"/>
    </xf>
    <xf numFmtId="0" fontId="0" fillId="0" borderId="11" xfId="0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1" fillId="3" borderId="2" xfId="0" applyFont="1" applyFill="1" applyBorder="1" applyAlignment="1">
      <alignment horizontal="right" wrapText="1"/>
    </xf>
    <xf numFmtId="0" fontId="2" fillId="0" borderId="6" xfId="0" applyFont="1" applyBorder="1" applyAlignment="1">
      <alignment horizontal="right" vertical="center" wrapText="1"/>
    </xf>
    <xf numFmtId="0" fontId="19" fillId="0" borderId="0" xfId="0" applyFont="1"/>
    <xf numFmtId="3" fontId="0" fillId="0" borderId="5" xfId="0" applyNumberFormat="1" applyBorder="1"/>
    <xf numFmtId="1" fontId="0" fillId="0" borderId="6" xfId="0" applyNumberFormat="1" applyBorder="1"/>
    <xf numFmtId="0" fontId="0" fillId="0" borderId="6" xfId="0" applyBorder="1"/>
    <xf numFmtId="0" fontId="0" fillId="0" borderId="7" xfId="0" applyBorder="1"/>
    <xf numFmtId="1" fontId="1" fillId="0" borderId="2" xfId="0" applyNumberFormat="1" applyFont="1" applyBorder="1"/>
    <xf numFmtId="1" fontId="1" fillId="3" borderId="2" xfId="0" applyNumberFormat="1" applyFont="1" applyFill="1" applyBorder="1"/>
    <xf numFmtId="0" fontId="1" fillId="0" borderId="2" xfId="0" applyFont="1" applyBorder="1"/>
    <xf numFmtId="0" fontId="12" fillId="0" borderId="0" xfId="0" applyFont="1" applyAlignment="1">
      <alignment wrapText="1"/>
    </xf>
    <xf numFmtId="1" fontId="17" fillId="0" borderId="8" xfId="0" applyNumberFormat="1" applyFont="1" applyBorder="1" applyAlignment="1">
      <alignment horizontal="center" vertical="top" wrapText="1"/>
    </xf>
    <xf numFmtId="1" fontId="14" fillId="3" borderId="2" xfId="0" applyNumberFormat="1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left" vertical="top" wrapText="1"/>
    </xf>
    <xf numFmtId="1" fontId="17" fillId="2" borderId="2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5" borderId="11" xfId="0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vertical="top" wrapText="1"/>
    </xf>
    <xf numFmtId="0" fontId="14" fillId="5" borderId="4" xfId="0" applyFont="1" applyFill="1" applyBorder="1" applyAlignment="1">
      <alignment horizontal="center" vertical="top" wrapText="1"/>
    </xf>
    <xf numFmtId="0" fontId="12" fillId="5" borderId="0" xfId="0" applyFont="1" applyFill="1"/>
    <xf numFmtId="0" fontId="13" fillId="5" borderId="0" xfId="0" applyFont="1" applyFill="1"/>
    <xf numFmtId="9" fontId="13" fillId="5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xine Owen" id="{2BD5D9E9-0D4E-47DD-998A-F99001A6B865}" userId="7464fb2bdf28406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10-15T12:58:35.56" personId="{2BD5D9E9-0D4E-47DD-998A-F99001A6B865}" id="{56E5BA45-078E-4611-A3B8-DEDF40D97AF2}">
    <text>Nonsense Budget - maybe from Ben?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399D-B277-4249-B3C1-DFEAF93EBD25}">
  <dimension ref="A1:J494"/>
  <sheetViews>
    <sheetView zoomScaleNormal="100" workbookViewId="0">
      <pane ySplit="1" topLeftCell="A123" activePane="bottomLeft" state="frozen"/>
      <selection pane="bottomLeft" activeCell="H132" sqref="H132"/>
    </sheetView>
  </sheetViews>
  <sheetFormatPr defaultColWidth="9.21875" defaultRowHeight="14.4" x14ac:dyDescent="0.3"/>
  <cols>
    <col min="1" max="1" width="16.77734375" bestFit="1" customWidth="1"/>
    <col min="2" max="2" width="22.21875" bestFit="1" customWidth="1"/>
    <col min="3" max="3" width="8.44140625" style="51" customWidth="1"/>
    <col min="4" max="5" width="15.77734375" customWidth="1"/>
    <col min="6" max="6" width="11.77734375" style="87" customWidth="1"/>
    <col min="7" max="7" width="9.77734375" style="3" customWidth="1"/>
    <col min="8" max="8" width="8.6640625" customWidth="1"/>
    <col min="9" max="9" width="31.33203125" style="58" customWidth="1"/>
  </cols>
  <sheetData>
    <row r="1" spans="1:9" ht="69" x14ac:dyDescent="0.3">
      <c r="A1" s="118" t="s">
        <v>174</v>
      </c>
      <c r="B1" s="119"/>
      <c r="C1" s="119"/>
      <c r="D1" s="39" t="s">
        <v>175</v>
      </c>
      <c r="E1" s="39" t="s">
        <v>152</v>
      </c>
      <c r="F1" s="82" t="s">
        <v>144</v>
      </c>
      <c r="G1" s="39" t="s">
        <v>151</v>
      </c>
      <c r="H1" s="39" t="s">
        <v>155</v>
      </c>
      <c r="I1" s="105" t="s">
        <v>98</v>
      </c>
    </row>
    <row r="2" spans="1:9" x14ac:dyDescent="0.3">
      <c r="A2" s="14" t="s">
        <v>1</v>
      </c>
      <c r="B2" s="14" t="s">
        <v>0</v>
      </c>
      <c r="C2" s="92"/>
      <c r="D2" s="93"/>
      <c r="E2" s="93"/>
      <c r="F2" s="94"/>
    </row>
    <row r="3" spans="1:9" x14ac:dyDescent="0.3">
      <c r="A3" s="20">
        <v>1</v>
      </c>
      <c r="B3" s="21" t="s">
        <v>2</v>
      </c>
      <c r="C3" s="41">
        <v>31000</v>
      </c>
      <c r="D3" s="12">
        <v>40726</v>
      </c>
      <c r="E3" s="12">
        <v>45613</v>
      </c>
      <c r="F3" s="83">
        <v>45613</v>
      </c>
      <c r="G3" s="97">
        <v>45613</v>
      </c>
      <c r="H3" s="106">
        <v>51087</v>
      </c>
      <c r="I3" s="58" t="s">
        <v>104</v>
      </c>
    </row>
    <row r="4" spans="1:9" x14ac:dyDescent="0.3">
      <c r="A4" s="22">
        <v>2</v>
      </c>
      <c r="B4" s="23" t="s">
        <v>3</v>
      </c>
      <c r="C4" s="42">
        <v>6249</v>
      </c>
      <c r="D4" s="6">
        <v>6437.85</v>
      </c>
      <c r="E4" s="6">
        <v>6437.85</v>
      </c>
      <c r="F4" s="84">
        <v>6324.34</v>
      </c>
      <c r="G4" s="98">
        <v>6324.34</v>
      </c>
      <c r="H4" s="107">
        <v>6324.34</v>
      </c>
      <c r="I4" s="61" t="s">
        <v>156</v>
      </c>
    </row>
    <row r="5" spans="1:9" x14ac:dyDescent="0.3">
      <c r="A5" s="22">
        <v>3</v>
      </c>
      <c r="B5" s="23" t="s">
        <v>4</v>
      </c>
      <c r="C5" s="42">
        <v>5563</v>
      </c>
      <c r="D5" s="6">
        <v>5731.94</v>
      </c>
      <c r="E5" s="6">
        <v>5731.94</v>
      </c>
      <c r="F5" s="84">
        <v>5845.45</v>
      </c>
      <c r="G5" s="99">
        <v>5845.45</v>
      </c>
      <c r="H5" s="107">
        <v>5845.45</v>
      </c>
      <c r="I5" s="61" t="s">
        <v>156</v>
      </c>
    </row>
    <row r="6" spans="1:9" x14ac:dyDescent="0.3">
      <c r="A6" s="22">
        <v>4</v>
      </c>
      <c r="B6" s="23" t="s">
        <v>5</v>
      </c>
      <c r="C6" s="42">
        <v>1300</v>
      </c>
      <c r="D6" s="6">
        <v>1625.52</v>
      </c>
      <c r="E6" s="6">
        <v>1783.64</v>
      </c>
      <c r="F6" s="84">
        <v>1784.64</v>
      </c>
      <c r="G6" s="99">
        <v>1784.64</v>
      </c>
      <c r="H6" s="107">
        <v>1873.87</v>
      </c>
      <c r="I6" s="61" t="s">
        <v>157</v>
      </c>
    </row>
    <row r="7" spans="1:9" x14ac:dyDescent="0.3">
      <c r="A7" s="22">
        <v>5</v>
      </c>
      <c r="B7" s="23" t="s">
        <v>6</v>
      </c>
      <c r="C7" s="42">
        <v>2000</v>
      </c>
      <c r="D7" s="6">
        <v>2400</v>
      </c>
      <c r="E7" s="6">
        <v>2400</v>
      </c>
      <c r="F7" s="84">
        <v>2400</v>
      </c>
      <c r="G7" s="99">
        <v>2400</v>
      </c>
      <c r="H7" s="108">
        <v>2400</v>
      </c>
      <c r="I7" s="59" t="s">
        <v>105</v>
      </c>
    </row>
    <row r="8" spans="1:9" x14ac:dyDescent="0.3">
      <c r="A8" s="22">
        <v>6</v>
      </c>
      <c r="B8" s="23" t="s">
        <v>7</v>
      </c>
      <c r="C8" s="42">
        <v>11500</v>
      </c>
      <c r="D8" s="6">
        <v>13000</v>
      </c>
      <c r="E8" s="6">
        <v>13000</v>
      </c>
      <c r="F8" s="84">
        <v>13000</v>
      </c>
      <c r="G8" s="99">
        <v>13000</v>
      </c>
      <c r="H8" s="108">
        <v>13000</v>
      </c>
      <c r="I8" s="59" t="s">
        <v>105</v>
      </c>
    </row>
    <row r="9" spans="1:9" ht="27.6" x14ac:dyDescent="0.3">
      <c r="A9" s="24">
        <v>7</v>
      </c>
      <c r="B9" s="25" t="s">
        <v>8</v>
      </c>
      <c r="C9" s="42"/>
      <c r="D9" s="7"/>
      <c r="E9" s="7"/>
      <c r="F9" s="85"/>
      <c r="G9" s="100"/>
      <c r="H9" s="109"/>
    </row>
    <row r="10" spans="1:9" ht="16.5" customHeight="1" x14ac:dyDescent="0.3">
      <c r="A10" s="1" t="s">
        <v>9</v>
      </c>
      <c r="B10" s="17" t="s">
        <v>0</v>
      </c>
      <c r="C10" s="43">
        <f>SUM(C2:C9)</f>
        <v>57612</v>
      </c>
      <c r="D10" s="8">
        <f>SUM(D3:D9)</f>
        <v>69921.31</v>
      </c>
      <c r="E10" s="8">
        <f>SUM(E3:E9)</f>
        <v>74966.429999999993</v>
      </c>
      <c r="F10" s="86">
        <f>SUM(F3:F9)</f>
        <v>74967.429999999993</v>
      </c>
      <c r="G10" s="101">
        <f>SUM(G3:G9)</f>
        <v>74967.429999999993</v>
      </c>
      <c r="H10" s="110">
        <f>SUM(H3:H9)</f>
        <v>80530.66</v>
      </c>
    </row>
    <row r="11" spans="1:9" x14ac:dyDescent="0.3">
      <c r="A11" s="14"/>
      <c r="B11" s="15"/>
      <c r="C11" s="44"/>
      <c r="D11" s="9"/>
      <c r="E11" s="9"/>
    </row>
    <row r="12" spans="1:9" x14ac:dyDescent="0.3">
      <c r="A12" s="14" t="s">
        <v>10</v>
      </c>
      <c r="B12" s="14" t="s">
        <v>0</v>
      </c>
      <c r="C12" s="45"/>
      <c r="D12" s="18"/>
      <c r="E12" s="9"/>
    </row>
    <row r="13" spans="1:9" x14ac:dyDescent="0.3">
      <c r="A13" s="20">
        <v>8</v>
      </c>
      <c r="B13" s="21" t="s">
        <v>11</v>
      </c>
      <c r="C13" s="46">
        <v>3250</v>
      </c>
      <c r="D13" s="6">
        <v>3278.1</v>
      </c>
      <c r="E13" s="10">
        <v>3442</v>
      </c>
      <c r="F13" s="83">
        <v>1721</v>
      </c>
      <c r="G13" s="97">
        <v>3442</v>
      </c>
      <c r="H13" s="5">
        <v>3620</v>
      </c>
      <c r="I13" s="58" t="s">
        <v>158</v>
      </c>
    </row>
    <row r="14" spans="1:9" x14ac:dyDescent="0.3">
      <c r="A14" s="22">
        <v>9</v>
      </c>
      <c r="B14" s="23" t="s">
        <v>12</v>
      </c>
      <c r="C14" s="42" t="s">
        <v>0</v>
      </c>
      <c r="D14" s="6"/>
      <c r="E14" s="6"/>
      <c r="F14" s="84">
        <v>0</v>
      </c>
      <c r="G14" s="99">
        <v>0</v>
      </c>
      <c r="H14" s="108">
        <v>0</v>
      </c>
    </row>
    <row r="15" spans="1:9" x14ac:dyDescent="0.3">
      <c r="A15" s="22">
        <v>10</v>
      </c>
      <c r="B15" s="23" t="s">
        <v>13</v>
      </c>
      <c r="C15" s="42">
        <v>1</v>
      </c>
      <c r="D15" s="6">
        <v>1</v>
      </c>
      <c r="E15" s="6">
        <v>1</v>
      </c>
      <c r="F15" s="84">
        <v>0</v>
      </c>
      <c r="G15" s="99">
        <v>1</v>
      </c>
      <c r="H15" s="108">
        <v>1</v>
      </c>
    </row>
    <row r="16" spans="1:9" x14ac:dyDescent="0.3">
      <c r="A16" s="22">
        <v>11</v>
      </c>
      <c r="B16" s="23" t="s">
        <v>14</v>
      </c>
      <c r="C16" s="42">
        <v>1</v>
      </c>
      <c r="D16" s="6">
        <v>1</v>
      </c>
      <c r="E16" s="6">
        <v>1</v>
      </c>
      <c r="F16" s="84">
        <v>0</v>
      </c>
      <c r="G16" s="99">
        <v>1</v>
      </c>
      <c r="H16" s="108">
        <v>1</v>
      </c>
    </row>
    <row r="17" spans="1:10" x14ac:dyDescent="0.3">
      <c r="A17" s="22">
        <v>12</v>
      </c>
      <c r="B17" s="23" t="s">
        <v>15</v>
      </c>
      <c r="C17" s="42">
        <v>5500</v>
      </c>
      <c r="D17" s="6">
        <v>5500</v>
      </c>
      <c r="E17" s="6">
        <v>6000</v>
      </c>
      <c r="F17" s="84">
        <v>4000</v>
      </c>
      <c r="G17" s="99">
        <v>9000</v>
      </c>
      <c r="H17" s="108">
        <v>9000</v>
      </c>
      <c r="I17" s="58" t="s">
        <v>159</v>
      </c>
    </row>
    <row r="18" spans="1:10" x14ac:dyDescent="0.3">
      <c r="A18" s="22">
        <v>13</v>
      </c>
      <c r="B18" s="23" t="s">
        <v>16</v>
      </c>
      <c r="C18" s="42"/>
      <c r="D18" s="6"/>
      <c r="E18" s="6"/>
      <c r="F18" s="84">
        <v>0</v>
      </c>
      <c r="G18" s="99">
        <v>0</v>
      </c>
      <c r="H18" s="108">
        <v>0</v>
      </c>
    </row>
    <row r="19" spans="1:10" x14ac:dyDescent="0.3">
      <c r="A19" s="22">
        <v>14</v>
      </c>
      <c r="B19" s="23" t="s">
        <v>89</v>
      </c>
      <c r="C19" s="42"/>
      <c r="D19" s="6"/>
      <c r="E19" s="6"/>
      <c r="F19" s="84">
        <v>1330</v>
      </c>
      <c r="G19" s="99">
        <v>1330</v>
      </c>
      <c r="H19" s="108">
        <v>0</v>
      </c>
      <c r="I19" s="58" t="s">
        <v>108</v>
      </c>
    </row>
    <row r="20" spans="1:10" x14ac:dyDescent="0.3">
      <c r="A20" s="22">
        <v>15</v>
      </c>
      <c r="B20" s="23" t="s">
        <v>17</v>
      </c>
      <c r="C20" s="42"/>
      <c r="D20" s="6"/>
      <c r="E20" s="6"/>
      <c r="F20" s="84">
        <v>0</v>
      </c>
      <c r="G20" s="99">
        <v>0</v>
      </c>
      <c r="H20" s="108">
        <v>0</v>
      </c>
    </row>
    <row r="21" spans="1:10" x14ac:dyDescent="0.3">
      <c r="A21" s="22">
        <v>16</v>
      </c>
      <c r="B21" s="23" t="s">
        <v>18</v>
      </c>
      <c r="C21" s="42"/>
      <c r="D21" s="6"/>
      <c r="E21" s="6"/>
      <c r="F21" s="84">
        <v>0</v>
      </c>
      <c r="G21" s="99">
        <v>0</v>
      </c>
      <c r="H21" s="108">
        <v>0</v>
      </c>
    </row>
    <row r="22" spans="1:10" x14ac:dyDescent="0.3">
      <c r="A22" s="22">
        <v>17</v>
      </c>
      <c r="B22" s="23" t="s">
        <v>19</v>
      </c>
      <c r="C22" s="42"/>
      <c r="D22" s="6"/>
      <c r="E22" s="6"/>
      <c r="F22" s="84">
        <v>0</v>
      </c>
      <c r="G22" s="99">
        <v>0</v>
      </c>
      <c r="H22" s="108">
        <v>0</v>
      </c>
    </row>
    <row r="23" spans="1:10" ht="30" customHeight="1" x14ac:dyDescent="0.3">
      <c r="A23" s="22">
        <v>18</v>
      </c>
      <c r="B23" s="23" t="s">
        <v>20</v>
      </c>
      <c r="C23" s="42"/>
      <c r="D23" s="6"/>
      <c r="E23" s="6">
        <v>750</v>
      </c>
      <c r="F23" s="84">
        <v>1048.72</v>
      </c>
      <c r="G23" s="99">
        <v>1500</v>
      </c>
      <c r="H23" s="108">
        <v>750</v>
      </c>
      <c r="I23" s="58" t="s">
        <v>185</v>
      </c>
    </row>
    <row r="24" spans="1:10" ht="27.6" x14ac:dyDescent="0.3">
      <c r="A24" s="26">
        <v>19</v>
      </c>
      <c r="B24" s="23" t="s">
        <v>21</v>
      </c>
      <c r="C24" s="42">
        <v>5000</v>
      </c>
      <c r="D24" s="6">
        <v>5000</v>
      </c>
      <c r="E24" s="6">
        <v>42</v>
      </c>
      <c r="F24" s="84">
        <v>42.34</v>
      </c>
      <c r="G24" s="98">
        <v>42.34</v>
      </c>
      <c r="H24" s="107">
        <v>42.34</v>
      </c>
      <c r="I24" s="58" t="s">
        <v>106</v>
      </c>
    </row>
    <row r="25" spans="1:10" ht="16.5" customHeight="1" x14ac:dyDescent="0.3">
      <c r="A25" s="95" t="s">
        <v>83</v>
      </c>
      <c r="B25" s="96" t="s">
        <v>84</v>
      </c>
      <c r="C25" s="42">
        <v>7500</v>
      </c>
      <c r="D25" s="6">
        <v>13600</v>
      </c>
      <c r="E25" s="6">
        <v>5000</v>
      </c>
      <c r="F25" s="84">
        <v>0</v>
      </c>
      <c r="G25" s="98">
        <v>6389.93</v>
      </c>
      <c r="H25" s="108">
        <v>6500</v>
      </c>
      <c r="I25" s="58" t="s">
        <v>186</v>
      </c>
    </row>
    <row r="26" spans="1:10" ht="16.5" customHeight="1" x14ac:dyDescent="0.3">
      <c r="A26" s="95">
        <v>87</v>
      </c>
      <c r="B26" s="96" t="s">
        <v>72</v>
      </c>
      <c r="C26" s="42">
        <v>0</v>
      </c>
      <c r="D26" s="6">
        <v>0</v>
      </c>
      <c r="E26" s="6"/>
      <c r="F26" s="84">
        <v>0</v>
      </c>
      <c r="G26" s="98">
        <v>0</v>
      </c>
      <c r="H26" s="108">
        <v>0</v>
      </c>
    </row>
    <row r="27" spans="1:10" ht="27.6" x14ac:dyDescent="0.3">
      <c r="A27" s="27">
        <v>88</v>
      </c>
      <c r="B27" s="28" t="s">
        <v>90</v>
      </c>
      <c r="C27" s="42"/>
      <c r="D27" s="6">
        <v>0</v>
      </c>
      <c r="E27" s="7">
        <v>3000</v>
      </c>
      <c r="F27" s="85">
        <v>0</v>
      </c>
      <c r="G27" s="102">
        <v>1500</v>
      </c>
      <c r="H27" s="109">
        <v>1500</v>
      </c>
    </row>
    <row r="28" spans="1:10" x14ac:dyDescent="0.3">
      <c r="A28" s="14" t="s">
        <v>9</v>
      </c>
      <c r="B28" s="15" t="s">
        <v>0</v>
      </c>
      <c r="C28" s="41">
        <f>SUM(C13:C25)</f>
        <v>21252</v>
      </c>
      <c r="D28" s="13">
        <f>SUM(D12:D25)</f>
        <v>27380.1</v>
      </c>
      <c r="E28" s="81">
        <f>SUM(E13:E27)</f>
        <v>18236</v>
      </c>
      <c r="F28" s="86">
        <f>SUM(F13:F27)</f>
        <v>8142.06</v>
      </c>
      <c r="G28" s="101">
        <f>SUM(G13:G27)</f>
        <v>23206.27</v>
      </c>
      <c r="H28" s="110">
        <f>SUM(H13:H27)</f>
        <v>21414.34</v>
      </c>
    </row>
    <row r="29" spans="1:10" x14ac:dyDescent="0.3">
      <c r="A29" s="14"/>
      <c r="B29" s="34" t="s">
        <v>82</v>
      </c>
      <c r="C29" s="47">
        <f>SUM(C28,C10)</f>
        <v>78864</v>
      </c>
      <c r="D29" s="35">
        <f>D10+D28</f>
        <v>97301.41</v>
      </c>
      <c r="E29" s="35">
        <f>E10+E28</f>
        <v>93202.43</v>
      </c>
      <c r="F29" s="88">
        <f>F10+F28</f>
        <v>83109.489999999991</v>
      </c>
      <c r="G29" s="103">
        <f>G10+G28</f>
        <v>98173.7</v>
      </c>
      <c r="H29" s="111">
        <f>H10+H28</f>
        <v>101945</v>
      </c>
      <c r="J29" t="s">
        <v>0</v>
      </c>
    </row>
    <row r="30" spans="1:10" x14ac:dyDescent="0.3">
      <c r="A30" s="14"/>
      <c r="B30" s="15"/>
      <c r="C30" s="44"/>
      <c r="D30" s="9"/>
      <c r="E30" s="9"/>
    </row>
    <row r="31" spans="1:10" x14ac:dyDescent="0.3">
      <c r="A31" s="14"/>
      <c r="B31" s="15"/>
      <c r="C31" s="44"/>
      <c r="D31" s="9"/>
      <c r="E31" s="9"/>
    </row>
    <row r="32" spans="1:10" ht="27.6" x14ac:dyDescent="0.3">
      <c r="A32" s="14" t="s">
        <v>22</v>
      </c>
      <c r="B32" s="14" t="s">
        <v>0</v>
      </c>
      <c r="C32" s="45"/>
      <c r="D32" s="9"/>
      <c r="E32" s="9"/>
    </row>
    <row r="33" spans="1:9" x14ac:dyDescent="0.3">
      <c r="A33" s="20">
        <v>20</v>
      </c>
      <c r="B33" s="21" t="s">
        <v>23</v>
      </c>
      <c r="C33" s="42">
        <v>10000</v>
      </c>
      <c r="D33" s="10">
        <v>12315.86</v>
      </c>
      <c r="E33" s="10">
        <v>9500</v>
      </c>
      <c r="F33" s="83">
        <v>3761.25</v>
      </c>
      <c r="G33" s="97">
        <v>9500</v>
      </c>
      <c r="H33" s="5">
        <v>9500</v>
      </c>
      <c r="I33" s="58" t="s">
        <v>160</v>
      </c>
    </row>
    <row r="34" spans="1:9" ht="27.6" x14ac:dyDescent="0.3">
      <c r="A34" s="22">
        <v>21</v>
      </c>
      <c r="B34" s="23" t="s">
        <v>24</v>
      </c>
      <c r="C34" s="42"/>
      <c r="D34" s="6"/>
      <c r="E34" s="6"/>
      <c r="F34" s="84"/>
      <c r="G34" s="99"/>
      <c r="H34" s="108"/>
    </row>
    <row r="35" spans="1:9" x14ac:dyDescent="0.3">
      <c r="A35" s="22">
        <v>22</v>
      </c>
      <c r="B35" s="23" t="s">
        <v>25</v>
      </c>
      <c r="C35" s="42"/>
      <c r="D35" s="6"/>
      <c r="E35" s="6"/>
      <c r="F35" s="84"/>
      <c r="G35" s="99" t="s">
        <v>0</v>
      </c>
      <c r="H35" s="108"/>
    </row>
    <row r="36" spans="1:9" x14ac:dyDescent="0.3">
      <c r="A36" s="22">
        <v>23</v>
      </c>
      <c r="B36" s="23" t="s">
        <v>26</v>
      </c>
      <c r="C36" s="42"/>
      <c r="D36" s="6"/>
      <c r="E36" s="6"/>
      <c r="F36" s="84"/>
      <c r="G36" s="99"/>
      <c r="H36" s="108"/>
    </row>
    <row r="37" spans="1:9" x14ac:dyDescent="0.3">
      <c r="A37" s="22">
        <v>24</v>
      </c>
      <c r="B37" s="23" t="s">
        <v>27</v>
      </c>
      <c r="C37" s="42"/>
      <c r="D37" s="6"/>
      <c r="E37" s="6"/>
      <c r="F37" s="84"/>
      <c r="G37" s="99" t="s">
        <v>0</v>
      </c>
      <c r="H37" s="108"/>
    </row>
    <row r="38" spans="1:9" x14ac:dyDescent="0.3">
      <c r="A38" s="22">
        <v>25</v>
      </c>
      <c r="B38" s="23" t="s">
        <v>28</v>
      </c>
      <c r="C38" s="42"/>
      <c r="D38" s="6"/>
      <c r="E38" s="6"/>
      <c r="F38" s="84"/>
      <c r="G38" s="99"/>
      <c r="H38" s="108"/>
    </row>
    <row r="39" spans="1:9" x14ac:dyDescent="0.3">
      <c r="A39" s="22">
        <v>26</v>
      </c>
      <c r="B39" s="23" t="s">
        <v>29</v>
      </c>
      <c r="C39" s="42">
        <v>300</v>
      </c>
      <c r="D39" s="6"/>
      <c r="E39" s="6"/>
      <c r="F39" s="84"/>
      <c r="G39" s="99"/>
      <c r="H39" s="108"/>
    </row>
    <row r="40" spans="1:9" x14ac:dyDescent="0.3">
      <c r="A40" s="22">
        <v>27</v>
      </c>
      <c r="B40" s="23" t="s">
        <v>6</v>
      </c>
      <c r="C40" s="42">
        <v>2000</v>
      </c>
      <c r="D40" s="6">
        <v>2400</v>
      </c>
      <c r="E40" s="6">
        <v>2400</v>
      </c>
      <c r="F40" s="84">
        <v>237</v>
      </c>
      <c r="G40" s="104">
        <v>2400</v>
      </c>
      <c r="H40" s="108">
        <v>2400</v>
      </c>
    </row>
    <row r="41" spans="1:9" x14ac:dyDescent="0.3">
      <c r="A41" s="22">
        <v>28</v>
      </c>
      <c r="B41" s="23" t="s">
        <v>7</v>
      </c>
      <c r="C41" s="42">
        <v>11500</v>
      </c>
      <c r="D41" s="6">
        <v>13000</v>
      </c>
      <c r="E41" s="6">
        <v>13000</v>
      </c>
      <c r="F41" s="84">
        <v>4878</v>
      </c>
      <c r="G41" s="104">
        <v>13000</v>
      </c>
      <c r="H41" s="108">
        <v>13000</v>
      </c>
    </row>
    <row r="42" spans="1:9" x14ac:dyDescent="0.3">
      <c r="A42" s="22">
        <v>29</v>
      </c>
      <c r="B42" s="23" t="s">
        <v>5</v>
      </c>
      <c r="C42" s="42">
        <v>1700</v>
      </c>
      <c r="D42" s="6">
        <v>1625.52</v>
      </c>
      <c r="E42" s="6">
        <v>1783.64</v>
      </c>
      <c r="F42" s="84">
        <v>860.16</v>
      </c>
      <c r="G42" s="99">
        <v>1783.64</v>
      </c>
      <c r="H42" s="108">
        <v>1874</v>
      </c>
      <c r="I42" s="60" t="s">
        <v>187</v>
      </c>
    </row>
    <row r="43" spans="1:9" x14ac:dyDescent="0.3">
      <c r="A43" s="22">
        <v>30</v>
      </c>
      <c r="B43" s="23" t="s">
        <v>30</v>
      </c>
      <c r="C43" s="42"/>
      <c r="D43" s="6"/>
      <c r="E43" s="6"/>
      <c r="F43" s="84"/>
      <c r="G43" s="99"/>
      <c r="H43" s="108"/>
    </row>
    <row r="44" spans="1:9" x14ac:dyDescent="0.3">
      <c r="A44" s="22">
        <v>31</v>
      </c>
      <c r="B44" s="23" t="s">
        <v>31</v>
      </c>
      <c r="C44" s="42">
        <v>3000</v>
      </c>
      <c r="D44" s="6">
        <v>3000</v>
      </c>
      <c r="E44" s="6">
        <v>3500</v>
      </c>
      <c r="F44" s="84">
        <v>0</v>
      </c>
      <c r="G44" s="98">
        <v>0</v>
      </c>
      <c r="H44" s="108">
        <v>0</v>
      </c>
    </row>
    <row r="45" spans="1:9" x14ac:dyDescent="0.3">
      <c r="A45" s="22">
        <v>32</v>
      </c>
      <c r="B45" s="23" t="s">
        <v>4</v>
      </c>
      <c r="C45" s="42">
        <v>1850</v>
      </c>
      <c r="D45" s="6">
        <v>3000</v>
      </c>
      <c r="E45" s="6">
        <v>3750</v>
      </c>
      <c r="F45" s="84">
        <v>0</v>
      </c>
      <c r="G45" s="99">
        <v>3000</v>
      </c>
      <c r="H45" s="108">
        <v>3750</v>
      </c>
      <c r="I45" s="60" t="s">
        <v>188</v>
      </c>
    </row>
    <row r="46" spans="1:9" x14ac:dyDescent="0.3">
      <c r="A46" s="22">
        <v>33</v>
      </c>
      <c r="B46" s="23" t="s">
        <v>32</v>
      </c>
      <c r="C46" s="42">
        <v>750</v>
      </c>
      <c r="D46" s="6">
        <v>750</v>
      </c>
      <c r="E46" s="6">
        <v>700</v>
      </c>
      <c r="F46" s="84">
        <v>260</v>
      </c>
      <c r="G46" s="99">
        <v>520</v>
      </c>
      <c r="H46" s="108">
        <v>700</v>
      </c>
    </row>
    <row r="47" spans="1:9" ht="41.4" x14ac:dyDescent="0.3">
      <c r="A47" s="24">
        <v>34</v>
      </c>
      <c r="B47" s="25" t="s">
        <v>33</v>
      </c>
      <c r="C47" s="42">
        <v>400</v>
      </c>
      <c r="D47" s="7">
        <v>400</v>
      </c>
      <c r="E47" s="7">
        <v>750</v>
      </c>
      <c r="F47" s="85">
        <v>0</v>
      </c>
      <c r="G47" s="100">
        <v>0</v>
      </c>
      <c r="H47" s="109">
        <v>0</v>
      </c>
    </row>
    <row r="48" spans="1:9" x14ac:dyDescent="0.3">
      <c r="A48" s="14" t="s">
        <v>9</v>
      </c>
      <c r="B48" s="15" t="s">
        <v>0</v>
      </c>
      <c r="C48" s="48">
        <f>SUM(C33:C47)</f>
        <v>31500</v>
      </c>
      <c r="D48" s="8">
        <f>SUM(D32:D47)</f>
        <v>36491.380000000005</v>
      </c>
      <c r="E48" s="8">
        <f>SUM(E33:E47)</f>
        <v>35383.64</v>
      </c>
      <c r="F48" s="86">
        <f>SUM(F33:F47)</f>
        <v>9996.41</v>
      </c>
      <c r="G48" s="101">
        <f>SUM(G33:G47)</f>
        <v>30203.64</v>
      </c>
      <c r="H48" s="112">
        <f>SUM(H33:H47)</f>
        <v>31224</v>
      </c>
    </row>
    <row r="49" spans="1:9" x14ac:dyDescent="0.3">
      <c r="A49" s="14"/>
      <c r="B49" s="15"/>
      <c r="C49" s="44"/>
      <c r="D49" s="9"/>
      <c r="E49" s="9"/>
    </row>
    <row r="50" spans="1:9" ht="27.6" x14ac:dyDescent="0.3">
      <c r="A50" s="14" t="s">
        <v>34</v>
      </c>
      <c r="B50" s="14" t="s">
        <v>0</v>
      </c>
      <c r="C50" s="45"/>
      <c r="D50" s="18"/>
      <c r="E50" s="9"/>
      <c r="G50" s="3" t="s">
        <v>0</v>
      </c>
    </row>
    <row r="51" spans="1:9" ht="15" customHeight="1" x14ac:dyDescent="0.3">
      <c r="A51" s="20">
        <v>35</v>
      </c>
      <c r="B51" s="21" t="s">
        <v>16</v>
      </c>
      <c r="C51" s="42">
        <v>500</v>
      </c>
      <c r="D51" s="10">
        <v>500</v>
      </c>
      <c r="E51" s="10">
        <v>0</v>
      </c>
      <c r="F51" s="83">
        <v>0</v>
      </c>
      <c r="G51" s="97">
        <v>0</v>
      </c>
      <c r="H51" s="5">
        <v>0</v>
      </c>
    </row>
    <row r="52" spans="1:9" x14ac:dyDescent="0.3">
      <c r="A52" s="22">
        <v>36</v>
      </c>
      <c r="B52" s="23" t="s">
        <v>35</v>
      </c>
      <c r="C52" s="42">
        <v>750</v>
      </c>
      <c r="D52" s="6">
        <v>750</v>
      </c>
      <c r="E52" s="6">
        <v>1200</v>
      </c>
      <c r="F52" s="84">
        <v>32.619999999999997</v>
      </c>
      <c r="G52" s="99">
        <v>1200</v>
      </c>
      <c r="H52" s="108">
        <v>0</v>
      </c>
      <c r="I52" s="58" t="s">
        <v>189</v>
      </c>
    </row>
    <row r="53" spans="1:9" x14ac:dyDescent="0.3">
      <c r="A53" s="22">
        <v>37</v>
      </c>
      <c r="B53" s="23" t="s">
        <v>36</v>
      </c>
      <c r="C53" s="42" t="s">
        <v>0</v>
      </c>
      <c r="D53" s="6"/>
      <c r="E53" s="6">
        <v>1000</v>
      </c>
      <c r="F53" s="84">
        <v>0</v>
      </c>
      <c r="G53" s="99">
        <v>0</v>
      </c>
      <c r="H53" s="108">
        <v>1000</v>
      </c>
    </row>
    <row r="54" spans="1:9" x14ac:dyDescent="0.3">
      <c r="A54" s="22">
        <v>38</v>
      </c>
      <c r="B54" s="23" t="s">
        <v>37</v>
      </c>
      <c r="C54" s="42" t="s">
        <v>0</v>
      </c>
      <c r="D54" s="6"/>
      <c r="E54" s="6">
        <v>1000</v>
      </c>
      <c r="F54" s="84">
        <v>0</v>
      </c>
      <c r="G54" s="99">
        <v>0</v>
      </c>
      <c r="H54" s="108">
        <v>1000</v>
      </c>
    </row>
    <row r="55" spans="1:9" x14ac:dyDescent="0.3">
      <c r="A55" s="22">
        <v>39</v>
      </c>
      <c r="B55" s="23" t="s">
        <v>38</v>
      </c>
      <c r="C55" s="42"/>
      <c r="D55" s="6"/>
      <c r="E55" s="6">
        <v>0</v>
      </c>
      <c r="F55" s="84">
        <v>240</v>
      </c>
      <c r="G55" s="99">
        <v>500</v>
      </c>
      <c r="H55" s="108"/>
    </row>
    <row r="56" spans="1:9" x14ac:dyDescent="0.3">
      <c r="A56" s="22">
        <v>40</v>
      </c>
      <c r="B56" s="23" t="s">
        <v>39</v>
      </c>
      <c r="C56" s="42"/>
      <c r="D56" s="6"/>
      <c r="E56" s="6">
        <v>0</v>
      </c>
      <c r="F56" s="84"/>
      <c r="G56" s="99"/>
      <c r="H56" s="108"/>
    </row>
    <row r="57" spans="1:9" x14ac:dyDescent="0.3">
      <c r="A57" s="22">
        <v>41</v>
      </c>
      <c r="B57" s="23" t="s">
        <v>40</v>
      </c>
      <c r="C57" s="42"/>
      <c r="D57" s="6"/>
      <c r="E57" s="6">
        <v>0</v>
      </c>
      <c r="F57" s="84"/>
      <c r="G57" s="99"/>
      <c r="H57" s="108"/>
    </row>
    <row r="58" spans="1:9" x14ac:dyDescent="0.3">
      <c r="A58" s="22">
        <v>42</v>
      </c>
      <c r="B58" s="23" t="s">
        <v>41</v>
      </c>
      <c r="C58" s="42"/>
      <c r="D58" s="6"/>
      <c r="E58" s="6">
        <v>0</v>
      </c>
      <c r="F58" s="84"/>
      <c r="G58" s="99"/>
      <c r="H58" s="108"/>
    </row>
    <row r="59" spans="1:9" x14ac:dyDescent="0.3">
      <c r="A59" s="22">
        <v>43</v>
      </c>
      <c r="B59" s="23" t="s">
        <v>42</v>
      </c>
      <c r="C59" s="42"/>
      <c r="D59" s="6"/>
      <c r="E59" s="6">
        <v>0</v>
      </c>
      <c r="F59" s="84">
        <v>1180</v>
      </c>
      <c r="G59" s="99">
        <v>1180</v>
      </c>
      <c r="H59" s="108"/>
      <c r="I59" s="58" t="s">
        <v>153</v>
      </c>
    </row>
    <row r="60" spans="1:9" x14ac:dyDescent="0.3">
      <c r="A60" s="22">
        <v>44</v>
      </c>
      <c r="B60" s="23" t="s">
        <v>43</v>
      </c>
      <c r="C60" s="42"/>
      <c r="D60" s="6"/>
      <c r="E60" s="6">
        <v>0</v>
      </c>
      <c r="F60" s="84"/>
      <c r="G60" s="99"/>
      <c r="H60" s="108"/>
    </row>
    <row r="61" spans="1:9" x14ac:dyDescent="0.3">
      <c r="A61" s="22">
        <v>45</v>
      </c>
      <c r="B61" s="23" t="s">
        <v>190</v>
      </c>
      <c r="C61" s="42"/>
      <c r="D61" s="6"/>
      <c r="E61" s="108">
        <v>0</v>
      </c>
      <c r="F61" s="84">
        <v>0</v>
      </c>
      <c r="G61" s="99">
        <v>750</v>
      </c>
      <c r="H61" s="108">
        <v>750</v>
      </c>
      <c r="I61" s="58" t="s">
        <v>161</v>
      </c>
    </row>
    <row r="62" spans="1:9" x14ac:dyDescent="0.3">
      <c r="A62" s="22">
        <v>82</v>
      </c>
      <c r="B62" s="23" t="s">
        <v>93</v>
      </c>
      <c r="C62" s="42"/>
      <c r="D62" s="6"/>
      <c r="E62" s="6">
        <v>4000</v>
      </c>
      <c r="F62" s="84">
        <v>0</v>
      </c>
      <c r="G62" s="99">
        <v>0</v>
      </c>
      <c r="H62" s="108">
        <v>2000</v>
      </c>
    </row>
    <row r="63" spans="1:9" ht="27.6" x14ac:dyDescent="0.3">
      <c r="A63" s="22">
        <v>83</v>
      </c>
      <c r="B63" s="23" t="s">
        <v>91</v>
      </c>
      <c r="C63" s="42"/>
      <c r="D63" s="6"/>
      <c r="E63" s="6">
        <v>6000</v>
      </c>
      <c r="F63" s="84">
        <v>7774</v>
      </c>
      <c r="G63" s="99">
        <v>10000</v>
      </c>
      <c r="H63" s="108">
        <v>2000</v>
      </c>
      <c r="I63" s="113" t="s">
        <v>162</v>
      </c>
    </row>
    <row r="64" spans="1:9" x14ac:dyDescent="0.3">
      <c r="A64" s="24">
        <v>84</v>
      </c>
      <c r="B64" s="25" t="s">
        <v>92</v>
      </c>
      <c r="C64" s="42"/>
      <c r="D64" s="7"/>
      <c r="E64" s="7">
        <v>0</v>
      </c>
      <c r="F64" s="85">
        <v>245.39</v>
      </c>
      <c r="G64" s="100">
        <v>245.39</v>
      </c>
      <c r="H64" s="109">
        <v>0</v>
      </c>
    </row>
    <row r="65" spans="1:9" x14ac:dyDescent="0.3">
      <c r="A65" s="14" t="s">
        <v>9</v>
      </c>
      <c r="B65" s="15" t="s">
        <v>0</v>
      </c>
      <c r="C65" s="48">
        <f>SUM(C51:C61)</f>
        <v>1250</v>
      </c>
      <c r="D65" s="8">
        <f>SUM(D51:D61)</f>
        <v>1250</v>
      </c>
      <c r="E65" s="8">
        <f>SUM(E51:E64)</f>
        <v>13200</v>
      </c>
      <c r="F65" s="86">
        <f>SUM(F51:F64)</f>
        <v>9472.0099999999984</v>
      </c>
      <c r="G65" s="101">
        <f>SUM(G51:G64)</f>
        <v>13875.39</v>
      </c>
      <c r="H65" s="112">
        <f>SUM(H51:H64)</f>
        <v>6750</v>
      </c>
    </row>
    <row r="66" spans="1:9" x14ac:dyDescent="0.3">
      <c r="A66" s="14"/>
      <c r="B66" s="15"/>
      <c r="C66" s="44"/>
      <c r="D66" s="9"/>
      <c r="E66" s="9"/>
    </row>
    <row r="67" spans="1:9" x14ac:dyDescent="0.3">
      <c r="A67" s="14" t="s">
        <v>45</v>
      </c>
      <c r="B67" s="14" t="s">
        <v>0</v>
      </c>
      <c r="C67" s="45"/>
      <c r="D67" s="18"/>
      <c r="E67" s="9"/>
    </row>
    <row r="68" spans="1:9" x14ac:dyDescent="0.3">
      <c r="A68" s="20">
        <v>46</v>
      </c>
      <c r="B68" s="21" t="s">
        <v>37</v>
      </c>
      <c r="C68" s="42">
        <v>650</v>
      </c>
      <c r="D68" s="10">
        <v>650</v>
      </c>
      <c r="E68" s="10">
        <v>1000</v>
      </c>
      <c r="F68" s="83">
        <v>0</v>
      </c>
      <c r="G68" s="97">
        <v>1000</v>
      </c>
      <c r="H68" s="5">
        <v>1000</v>
      </c>
      <c r="I68" s="58" t="s">
        <v>110</v>
      </c>
    </row>
    <row r="69" spans="1:9" x14ac:dyDescent="0.3">
      <c r="A69" s="22">
        <v>47</v>
      </c>
      <c r="B69" s="23" t="s">
        <v>46</v>
      </c>
      <c r="C69" s="42">
        <v>250</v>
      </c>
      <c r="D69" s="6">
        <v>250</v>
      </c>
      <c r="E69" s="6">
        <v>250</v>
      </c>
      <c r="F69" s="84">
        <v>164.79</v>
      </c>
      <c r="G69" s="99">
        <v>164.79</v>
      </c>
      <c r="H69" s="108">
        <v>0</v>
      </c>
      <c r="I69" s="58" t="s">
        <v>112</v>
      </c>
    </row>
    <row r="70" spans="1:9" x14ac:dyDescent="0.3">
      <c r="A70" s="22">
        <v>48</v>
      </c>
      <c r="B70" s="23" t="s">
        <v>47</v>
      </c>
      <c r="C70" s="42">
        <v>350</v>
      </c>
      <c r="D70" s="6">
        <v>350</v>
      </c>
      <c r="E70" s="6">
        <v>500</v>
      </c>
      <c r="F70" s="84">
        <v>0</v>
      </c>
      <c r="G70" s="99">
        <v>500</v>
      </c>
      <c r="H70" s="108">
        <v>1000</v>
      </c>
      <c r="I70" s="58" t="s">
        <v>113</v>
      </c>
    </row>
    <row r="71" spans="1:9" ht="27.6" x14ac:dyDescent="0.3">
      <c r="A71" s="22">
        <v>49</v>
      </c>
      <c r="B71" s="23" t="s">
        <v>48</v>
      </c>
      <c r="C71" s="42">
        <v>150</v>
      </c>
      <c r="D71" s="6">
        <v>150</v>
      </c>
      <c r="E71" s="6">
        <v>300</v>
      </c>
      <c r="F71" s="84">
        <v>0</v>
      </c>
      <c r="G71" s="99">
        <v>2025</v>
      </c>
      <c r="H71" s="108">
        <v>300</v>
      </c>
      <c r="I71" s="113" t="s">
        <v>163</v>
      </c>
    </row>
    <row r="72" spans="1:9" x14ac:dyDescent="0.3">
      <c r="A72" s="22">
        <v>78</v>
      </c>
      <c r="B72" s="23" t="s">
        <v>94</v>
      </c>
      <c r="C72" s="42">
        <v>0</v>
      </c>
      <c r="D72" s="6">
        <v>0</v>
      </c>
      <c r="E72" s="6">
        <v>0</v>
      </c>
      <c r="F72" s="84">
        <v>0</v>
      </c>
      <c r="G72" s="99">
        <v>0</v>
      </c>
      <c r="H72" s="108">
        <v>0</v>
      </c>
    </row>
    <row r="73" spans="1:9" x14ac:dyDescent="0.3">
      <c r="A73" s="22">
        <v>80</v>
      </c>
      <c r="B73" s="23" t="s">
        <v>92</v>
      </c>
      <c r="C73" s="42">
        <v>0</v>
      </c>
      <c r="D73" s="6">
        <v>0</v>
      </c>
      <c r="E73" s="6">
        <v>250</v>
      </c>
      <c r="F73" s="84">
        <v>0</v>
      </c>
      <c r="G73" s="99">
        <v>250</v>
      </c>
      <c r="H73" s="108">
        <v>250</v>
      </c>
      <c r="I73" s="58" t="s">
        <v>154</v>
      </c>
    </row>
    <row r="74" spans="1:9" x14ac:dyDescent="0.3">
      <c r="A74" s="22">
        <v>86</v>
      </c>
      <c r="B74" s="23" t="s">
        <v>78</v>
      </c>
      <c r="C74" s="42">
        <v>0</v>
      </c>
      <c r="D74" s="6">
        <v>0</v>
      </c>
      <c r="E74" s="6">
        <v>100</v>
      </c>
      <c r="F74" s="84">
        <v>327</v>
      </c>
      <c r="G74" s="99">
        <v>327</v>
      </c>
      <c r="H74" s="108">
        <v>100</v>
      </c>
      <c r="I74" s="58" t="s">
        <v>120</v>
      </c>
    </row>
    <row r="75" spans="1:9" x14ac:dyDescent="0.3">
      <c r="A75" s="22">
        <v>89</v>
      </c>
      <c r="B75" s="23" t="s">
        <v>95</v>
      </c>
      <c r="C75" s="42">
        <v>0</v>
      </c>
      <c r="D75" s="6">
        <v>0</v>
      </c>
      <c r="E75" s="6">
        <v>100</v>
      </c>
      <c r="F75" s="84">
        <v>0</v>
      </c>
      <c r="G75" s="99">
        <v>100</v>
      </c>
      <c r="H75" s="108">
        <v>100</v>
      </c>
    </row>
    <row r="76" spans="1:9" ht="27.6" x14ac:dyDescent="0.3">
      <c r="A76" s="24">
        <v>96</v>
      </c>
      <c r="B76" s="25" t="s">
        <v>145</v>
      </c>
      <c r="C76" s="42">
        <v>0</v>
      </c>
      <c r="D76" s="7">
        <v>0</v>
      </c>
      <c r="E76" s="7">
        <v>0</v>
      </c>
      <c r="F76" s="85">
        <v>8047.6</v>
      </c>
      <c r="G76" s="100">
        <v>10369.549999999999</v>
      </c>
      <c r="H76" s="109">
        <v>3000</v>
      </c>
      <c r="I76" s="113" t="s">
        <v>164</v>
      </c>
    </row>
    <row r="77" spans="1:9" x14ac:dyDescent="0.3">
      <c r="A77" s="14" t="s">
        <v>9</v>
      </c>
      <c r="B77" s="15" t="s">
        <v>0</v>
      </c>
      <c r="C77" s="48">
        <f>SUM(C68:C76)</f>
        <v>1400</v>
      </c>
      <c r="D77" s="8">
        <f>SUM(D67:D76)</f>
        <v>1400</v>
      </c>
      <c r="E77" s="8">
        <f>SUM(E68:E76)</f>
        <v>2500</v>
      </c>
      <c r="F77" s="86">
        <f>SUM(F68:F76)</f>
        <v>8539.39</v>
      </c>
      <c r="G77" s="101">
        <f>SUM(G68:G76)</f>
        <v>14736.34</v>
      </c>
      <c r="H77" s="112">
        <f>SUM(H68:H76)</f>
        <v>5750</v>
      </c>
    </row>
    <row r="78" spans="1:9" x14ac:dyDescent="0.3">
      <c r="A78" s="14"/>
      <c r="B78" s="15"/>
      <c r="C78" s="44"/>
      <c r="D78" s="9"/>
      <c r="E78" s="9"/>
    </row>
    <row r="79" spans="1:9" x14ac:dyDescent="0.3">
      <c r="A79" s="14"/>
      <c r="B79" s="15"/>
      <c r="C79" s="44"/>
      <c r="D79" s="9"/>
      <c r="E79" s="9"/>
    </row>
    <row r="80" spans="1:9" x14ac:dyDescent="0.3">
      <c r="A80" s="14" t="s">
        <v>49</v>
      </c>
      <c r="B80" s="14" t="s">
        <v>0</v>
      </c>
      <c r="C80" s="45"/>
      <c r="D80" s="18"/>
      <c r="E80" s="9"/>
    </row>
    <row r="81" spans="1:9" x14ac:dyDescent="0.3">
      <c r="A81" s="20">
        <v>50</v>
      </c>
      <c r="B81" s="21" t="s">
        <v>80</v>
      </c>
      <c r="C81" s="42">
        <v>13500</v>
      </c>
      <c r="D81" s="10">
        <v>17000</v>
      </c>
      <c r="E81" s="10">
        <v>17000</v>
      </c>
      <c r="F81" s="83">
        <v>7377.04</v>
      </c>
      <c r="G81" s="97">
        <v>14754.08</v>
      </c>
      <c r="H81" s="5">
        <v>18720</v>
      </c>
      <c r="I81" s="58" t="s">
        <v>165</v>
      </c>
    </row>
    <row r="82" spans="1:9" x14ac:dyDescent="0.3">
      <c r="A82" s="22">
        <v>51</v>
      </c>
      <c r="B82" s="23" t="s">
        <v>50</v>
      </c>
      <c r="C82" s="42">
        <v>0</v>
      </c>
      <c r="D82" s="6">
        <v>1000</v>
      </c>
      <c r="E82" s="6">
        <v>1100</v>
      </c>
      <c r="F82" s="84">
        <v>871.76</v>
      </c>
      <c r="G82" s="99">
        <v>1743.52</v>
      </c>
      <c r="H82" s="108">
        <v>3700</v>
      </c>
      <c r="I82" s="58" t="s">
        <v>166</v>
      </c>
    </row>
    <row r="83" spans="1:9" x14ac:dyDescent="0.3">
      <c r="A83" s="22">
        <v>52</v>
      </c>
      <c r="B83" s="23" t="s">
        <v>51</v>
      </c>
      <c r="C83" s="42">
        <v>0</v>
      </c>
      <c r="D83" s="6">
        <v>120</v>
      </c>
      <c r="E83" s="6">
        <v>120</v>
      </c>
      <c r="F83" s="84">
        <v>120</v>
      </c>
      <c r="G83" s="99">
        <v>120</v>
      </c>
      <c r="H83" s="108">
        <v>150</v>
      </c>
    </row>
    <row r="84" spans="1:9" x14ac:dyDescent="0.3">
      <c r="A84" s="22">
        <v>53</v>
      </c>
      <c r="B84" s="23" t="s">
        <v>52</v>
      </c>
      <c r="C84" s="42">
        <v>500</v>
      </c>
      <c r="D84" s="6">
        <v>500</v>
      </c>
      <c r="E84" s="6">
        <v>500</v>
      </c>
      <c r="F84" s="84">
        <v>0</v>
      </c>
      <c r="G84" s="99">
        <v>200</v>
      </c>
      <c r="H84" s="108">
        <v>500</v>
      </c>
    </row>
    <row r="85" spans="1:9" x14ac:dyDescent="0.3">
      <c r="A85" s="22">
        <v>54</v>
      </c>
      <c r="B85" s="23" t="s">
        <v>53</v>
      </c>
      <c r="C85" s="42">
        <v>400</v>
      </c>
      <c r="D85" s="6">
        <v>400</v>
      </c>
      <c r="E85" s="6">
        <v>200</v>
      </c>
      <c r="F85" s="84">
        <v>0</v>
      </c>
      <c r="G85" s="99">
        <v>0</v>
      </c>
      <c r="H85" s="108">
        <v>200</v>
      </c>
    </row>
    <row r="86" spans="1:9" x14ac:dyDescent="0.3">
      <c r="A86" s="22">
        <v>55</v>
      </c>
      <c r="B86" s="23" t="s">
        <v>54</v>
      </c>
      <c r="C86" s="42">
        <v>250</v>
      </c>
      <c r="D86" s="6">
        <v>250</v>
      </c>
      <c r="E86" s="6">
        <v>1000</v>
      </c>
      <c r="F86" s="84">
        <v>1000.6</v>
      </c>
      <c r="G86" s="99">
        <v>1000.6</v>
      </c>
      <c r="H86" s="108">
        <v>1000</v>
      </c>
      <c r="I86" s="58" t="s">
        <v>115</v>
      </c>
    </row>
    <row r="87" spans="1:9" x14ac:dyDescent="0.3">
      <c r="A87" s="22">
        <v>56</v>
      </c>
      <c r="B87" s="23" t="s">
        <v>55</v>
      </c>
      <c r="C87" s="42">
        <v>2580</v>
      </c>
      <c r="D87" s="6">
        <v>2580</v>
      </c>
      <c r="E87" s="6">
        <v>2000</v>
      </c>
      <c r="F87" s="84">
        <v>910</v>
      </c>
      <c r="G87" s="99">
        <v>1690</v>
      </c>
      <c r="H87" s="108">
        <v>1800</v>
      </c>
      <c r="I87" s="58" t="s">
        <v>167</v>
      </c>
    </row>
    <row r="88" spans="1:9" x14ac:dyDescent="0.3">
      <c r="A88" s="22">
        <v>57</v>
      </c>
      <c r="B88" s="23" t="s">
        <v>56</v>
      </c>
      <c r="C88" s="42">
        <v>100</v>
      </c>
      <c r="D88" s="6">
        <v>100</v>
      </c>
      <c r="E88" s="6">
        <v>120</v>
      </c>
      <c r="F88" s="84">
        <v>16.670000000000002</v>
      </c>
      <c r="G88" s="99">
        <v>120</v>
      </c>
      <c r="H88" s="108">
        <v>120</v>
      </c>
      <c r="I88" s="58" t="s">
        <v>191</v>
      </c>
    </row>
    <row r="89" spans="1:9" x14ac:dyDescent="0.3">
      <c r="A89" s="22">
        <v>58</v>
      </c>
      <c r="B89" s="23" t="s">
        <v>57</v>
      </c>
      <c r="C89" s="42">
        <v>100</v>
      </c>
      <c r="D89" s="6">
        <v>100</v>
      </c>
      <c r="E89" s="6">
        <v>0</v>
      </c>
      <c r="F89" s="84">
        <v>0</v>
      </c>
      <c r="G89" s="99">
        <v>0</v>
      </c>
      <c r="H89" s="108">
        <v>0</v>
      </c>
    </row>
    <row r="90" spans="1:9" x14ac:dyDescent="0.3">
      <c r="A90" s="22">
        <v>59</v>
      </c>
      <c r="B90" s="23" t="s">
        <v>192</v>
      </c>
      <c r="C90" s="42">
        <v>300</v>
      </c>
      <c r="D90" s="6">
        <v>300</v>
      </c>
      <c r="E90" s="6">
        <v>400</v>
      </c>
      <c r="F90" s="84">
        <v>196.27</v>
      </c>
      <c r="G90" s="99">
        <v>250</v>
      </c>
      <c r="H90" s="108">
        <v>250</v>
      </c>
    </row>
    <row r="91" spans="1:9" x14ac:dyDescent="0.3">
      <c r="A91" s="22">
        <v>60</v>
      </c>
      <c r="B91" s="23" t="s">
        <v>59</v>
      </c>
      <c r="C91" s="42">
        <v>750</v>
      </c>
      <c r="D91" s="6">
        <v>1200</v>
      </c>
      <c r="E91" s="6">
        <v>720</v>
      </c>
      <c r="F91" s="84">
        <v>740</v>
      </c>
      <c r="G91" s="99">
        <v>740</v>
      </c>
      <c r="H91" s="108">
        <v>750</v>
      </c>
      <c r="I91" s="58" t="s">
        <v>116</v>
      </c>
    </row>
    <row r="92" spans="1:9" x14ac:dyDescent="0.3">
      <c r="A92" s="22">
        <v>61</v>
      </c>
      <c r="B92" s="23" t="s">
        <v>60</v>
      </c>
      <c r="C92" s="42"/>
      <c r="D92" s="6">
        <v>1500</v>
      </c>
      <c r="E92" s="6">
        <v>1500</v>
      </c>
      <c r="F92" s="84">
        <v>770</v>
      </c>
      <c r="G92" s="99">
        <v>770</v>
      </c>
      <c r="H92" s="108">
        <v>1500</v>
      </c>
      <c r="I92" s="58" t="s">
        <v>117</v>
      </c>
    </row>
    <row r="93" spans="1:9" x14ac:dyDescent="0.3">
      <c r="A93" s="22">
        <v>62</v>
      </c>
      <c r="B93" s="23" t="s">
        <v>61</v>
      </c>
      <c r="C93" s="42"/>
      <c r="D93" s="6">
        <v>350</v>
      </c>
      <c r="E93" s="6">
        <v>350</v>
      </c>
      <c r="F93" s="84">
        <v>0</v>
      </c>
      <c r="G93" s="99">
        <v>350</v>
      </c>
      <c r="H93" s="108">
        <v>350</v>
      </c>
    </row>
    <row r="94" spans="1:9" x14ac:dyDescent="0.3">
      <c r="A94" s="22">
        <v>63</v>
      </c>
      <c r="B94" s="23" t="s">
        <v>62</v>
      </c>
      <c r="C94" s="42">
        <v>4700</v>
      </c>
      <c r="D94" s="6">
        <v>4700</v>
      </c>
      <c r="E94" s="6">
        <v>5000</v>
      </c>
      <c r="F94" s="84">
        <v>0</v>
      </c>
      <c r="G94" s="99">
        <v>5000</v>
      </c>
      <c r="H94" s="108">
        <v>5000</v>
      </c>
    </row>
    <row r="95" spans="1:9" x14ac:dyDescent="0.3">
      <c r="A95" s="22">
        <v>64</v>
      </c>
      <c r="B95" s="23" t="s">
        <v>63</v>
      </c>
      <c r="C95" s="42" t="s">
        <v>0</v>
      </c>
      <c r="D95" s="6"/>
      <c r="E95" s="6">
        <v>500</v>
      </c>
      <c r="F95" s="84">
        <v>60.13</v>
      </c>
      <c r="G95" s="99">
        <v>200</v>
      </c>
      <c r="H95" s="108">
        <v>500</v>
      </c>
      <c r="I95" s="58" t="s">
        <v>103</v>
      </c>
    </row>
    <row r="96" spans="1:9" x14ac:dyDescent="0.3">
      <c r="A96" s="24">
        <v>95</v>
      </c>
      <c r="B96" s="25" t="s">
        <v>146</v>
      </c>
      <c r="C96" s="42"/>
      <c r="D96" s="7"/>
      <c r="E96" s="7">
        <v>0</v>
      </c>
      <c r="F96" s="85">
        <v>192</v>
      </c>
      <c r="G96" s="100">
        <v>192</v>
      </c>
      <c r="H96" s="109">
        <v>0</v>
      </c>
    </row>
    <row r="97" spans="1:9" x14ac:dyDescent="0.3">
      <c r="A97" s="14" t="s">
        <v>9</v>
      </c>
      <c r="B97" s="15" t="s">
        <v>0</v>
      </c>
      <c r="C97" s="48">
        <f>SUM(C81:C95)</f>
        <v>23180</v>
      </c>
      <c r="D97" s="8">
        <f>SUM(D81:D95)</f>
        <v>30100</v>
      </c>
      <c r="E97" s="8">
        <f>SUM(E81:E96)</f>
        <v>30510</v>
      </c>
      <c r="F97" s="86">
        <f>SUM(F81:F96)</f>
        <v>12254.47</v>
      </c>
      <c r="G97" s="101">
        <f>SUM(G81:G96)</f>
        <v>27130.199999999997</v>
      </c>
      <c r="H97" s="112">
        <f>SUM(H81:H96)</f>
        <v>34540</v>
      </c>
    </row>
    <row r="98" spans="1:9" x14ac:dyDescent="0.3">
      <c r="A98" s="14"/>
      <c r="B98" s="15"/>
      <c r="C98" s="44"/>
      <c r="D98" s="9"/>
      <c r="E98" s="9"/>
    </row>
    <row r="99" spans="1:9" x14ac:dyDescent="0.3">
      <c r="A99" s="14" t="s">
        <v>64</v>
      </c>
      <c r="B99" s="14" t="s">
        <v>0</v>
      </c>
      <c r="C99" s="45"/>
      <c r="D99" s="18"/>
      <c r="E99" s="9"/>
    </row>
    <row r="100" spans="1:9" x14ac:dyDescent="0.3">
      <c r="A100" s="20">
        <v>65</v>
      </c>
      <c r="B100" s="21" t="s">
        <v>65</v>
      </c>
      <c r="C100" s="42">
        <v>550</v>
      </c>
      <c r="D100" s="6">
        <v>1200</v>
      </c>
      <c r="E100" s="10">
        <v>1200</v>
      </c>
      <c r="F100" s="83">
        <v>308.99</v>
      </c>
      <c r="G100" s="97">
        <v>1800</v>
      </c>
      <c r="H100" s="5">
        <v>1500</v>
      </c>
      <c r="I100" s="58" t="s">
        <v>118</v>
      </c>
    </row>
    <row r="101" spans="1:9" x14ac:dyDescent="0.3">
      <c r="A101" s="22">
        <v>66</v>
      </c>
      <c r="B101" s="23" t="s">
        <v>66</v>
      </c>
      <c r="C101" s="42">
        <v>350</v>
      </c>
      <c r="D101" s="6">
        <v>750</v>
      </c>
      <c r="E101" s="6">
        <v>800</v>
      </c>
      <c r="F101" s="84">
        <v>115.26</v>
      </c>
      <c r="G101" s="99">
        <v>400</v>
      </c>
      <c r="H101" s="108">
        <v>400</v>
      </c>
    </row>
    <row r="102" spans="1:9" x14ac:dyDescent="0.3">
      <c r="A102" s="22">
        <v>67</v>
      </c>
      <c r="B102" s="23" t="s">
        <v>67</v>
      </c>
      <c r="C102" s="42">
        <v>550</v>
      </c>
      <c r="D102" s="6"/>
      <c r="E102" s="6">
        <v>500</v>
      </c>
      <c r="F102" s="84">
        <v>0</v>
      </c>
      <c r="G102" s="99">
        <v>0</v>
      </c>
      <c r="H102" s="108">
        <v>0</v>
      </c>
    </row>
    <row r="103" spans="1:9" x14ac:dyDescent="0.3">
      <c r="A103" s="22">
        <v>68</v>
      </c>
      <c r="B103" s="23" t="s">
        <v>68</v>
      </c>
      <c r="C103" s="42">
        <v>150</v>
      </c>
      <c r="D103" s="6">
        <v>600</v>
      </c>
      <c r="E103" s="6">
        <v>0</v>
      </c>
      <c r="F103" s="84">
        <v>0</v>
      </c>
      <c r="G103" s="99">
        <v>0</v>
      </c>
      <c r="H103" s="108">
        <v>0</v>
      </c>
    </row>
    <row r="104" spans="1:9" x14ac:dyDescent="0.3">
      <c r="A104" s="22">
        <v>69</v>
      </c>
      <c r="B104" s="23" t="s">
        <v>69</v>
      </c>
      <c r="C104" s="42">
        <v>450</v>
      </c>
      <c r="D104" s="6"/>
      <c r="E104" s="6">
        <v>1200</v>
      </c>
      <c r="F104" s="84">
        <v>554.49</v>
      </c>
      <c r="G104" s="99">
        <v>1200</v>
      </c>
      <c r="H104" s="108">
        <v>1200</v>
      </c>
    </row>
    <row r="105" spans="1:9" x14ac:dyDescent="0.3">
      <c r="A105" s="24">
        <v>81</v>
      </c>
      <c r="B105" s="25" t="s">
        <v>78</v>
      </c>
      <c r="C105" s="42"/>
      <c r="D105" s="6"/>
      <c r="E105" s="7">
        <v>0</v>
      </c>
      <c r="F105" s="85">
        <v>641.74</v>
      </c>
      <c r="G105" s="100">
        <v>641.74</v>
      </c>
      <c r="H105" s="109">
        <v>400</v>
      </c>
      <c r="I105" s="58" t="s">
        <v>168</v>
      </c>
    </row>
    <row r="106" spans="1:9" x14ac:dyDescent="0.3">
      <c r="A106" s="14" t="s">
        <v>9</v>
      </c>
      <c r="B106" s="15" t="s">
        <v>0</v>
      </c>
      <c r="C106" s="48">
        <f>SUM(C100:C104)</f>
        <v>2050</v>
      </c>
      <c r="D106" s="8">
        <f>SUM(D99:D104)</f>
        <v>2550</v>
      </c>
      <c r="E106" s="8">
        <f>SUM(E100:E105)</f>
        <v>3700</v>
      </c>
      <c r="F106" s="86">
        <f>SUM(F100:F105)</f>
        <v>1620.48</v>
      </c>
      <c r="G106" s="101">
        <f>SUM(G100:G105)</f>
        <v>4041.74</v>
      </c>
      <c r="H106" s="112">
        <f>SUM(H100:H105)</f>
        <v>3500</v>
      </c>
    </row>
    <row r="107" spans="1:9" x14ac:dyDescent="0.3">
      <c r="A107" s="14"/>
      <c r="B107" s="15"/>
      <c r="C107" s="44"/>
      <c r="D107" s="9"/>
      <c r="E107" s="9"/>
    </row>
    <row r="108" spans="1:9" x14ac:dyDescent="0.3">
      <c r="A108" s="14" t="s">
        <v>70</v>
      </c>
      <c r="B108" s="14" t="s">
        <v>0</v>
      </c>
      <c r="C108" s="45"/>
      <c r="D108" s="18"/>
      <c r="E108" s="9"/>
    </row>
    <row r="109" spans="1:9" x14ac:dyDescent="0.3">
      <c r="A109" s="20">
        <v>70</v>
      </c>
      <c r="B109" s="21" t="s">
        <v>71</v>
      </c>
      <c r="C109" s="40">
        <v>1100</v>
      </c>
      <c r="D109" s="10">
        <v>1100</v>
      </c>
      <c r="E109" s="10">
        <v>1200</v>
      </c>
      <c r="F109" s="83">
        <v>0</v>
      </c>
      <c r="G109" s="97">
        <v>1200</v>
      </c>
      <c r="H109" s="5">
        <v>1200</v>
      </c>
      <c r="I109" s="58" t="s">
        <v>169</v>
      </c>
    </row>
    <row r="110" spans="1:9" x14ac:dyDescent="0.3">
      <c r="A110" s="22">
        <v>71</v>
      </c>
      <c r="B110" s="23" t="s">
        <v>72</v>
      </c>
      <c r="C110" s="42"/>
      <c r="D110" s="6"/>
      <c r="E110" s="6">
        <v>0</v>
      </c>
      <c r="F110" s="84">
        <v>0</v>
      </c>
      <c r="G110" s="99">
        <v>0</v>
      </c>
      <c r="H110" s="108">
        <v>0</v>
      </c>
    </row>
    <row r="111" spans="1:9" ht="27.6" x14ac:dyDescent="0.3">
      <c r="A111" s="22">
        <v>72</v>
      </c>
      <c r="B111" s="23" t="s">
        <v>73</v>
      </c>
      <c r="C111" s="42">
        <v>1000</v>
      </c>
      <c r="D111" s="6">
        <v>1000</v>
      </c>
      <c r="E111" s="6">
        <v>0</v>
      </c>
      <c r="F111" s="84">
        <v>0</v>
      </c>
      <c r="G111" s="99">
        <v>0</v>
      </c>
      <c r="H111" s="108">
        <v>0</v>
      </c>
    </row>
    <row r="112" spans="1:9" x14ac:dyDescent="0.3">
      <c r="A112" s="22">
        <v>79</v>
      </c>
      <c r="B112" s="23" t="s">
        <v>96</v>
      </c>
      <c r="C112" s="42"/>
      <c r="D112" s="6"/>
      <c r="E112" s="6">
        <v>200</v>
      </c>
      <c r="F112" s="84">
        <v>0</v>
      </c>
      <c r="G112" s="99">
        <v>200</v>
      </c>
      <c r="H112" s="108">
        <v>200</v>
      </c>
    </row>
    <row r="113" spans="1:9" x14ac:dyDescent="0.3">
      <c r="A113" s="22">
        <v>90</v>
      </c>
      <c r="B113" s="23" t="s">
        <v>147</v>
      </c>
      <c r="C113" s="42"/>
      <c r="D113" s="6"/>
      <c r="E113" s="6">
        <v>0</v>
      </c>
      <c r="F113" s="84">
        <v>3500</v>
      </c>
      <c r="G113" s="99">
        <v>3500</v>
      </c>
      <c r="H113" s="108">
        <v>0</v>
      </c>
      <c r="I113" s="58" t="s">
        <v>170</v>
      </c>
    </row>
    <row r="114" spans="1:9" x14ac:dyDescent="0.3">
      <c r="A114" s="22">
        <v>91</v>
      </c>
      <c r="B114" s="23" t="s">
        <v>148</v>
      </c>
      <c r="C114" s="42"/>
      <c r="D114" s="6"/>
      <c r="E114" s="6">
        <v>0</v>
      </c>
      <c r="F114" s="84">
        <v>0</v>
      </c>
      <c r="G114" s="99">
        <v>0</v>
      </c>
      <c r="H114" s="108">
        <v>0</v>
      </c>
    </row>
    <row r="115" spans="1:9" x14ac:dyDescent="0.3">
      <c r="A115" s="22">
        <v>92</v>
      </c>
      <c r="B115" s="23" t="s">
        <v>149</v>
      </c>
      <c r="C115" s="42"/>
      <c r="D115" s="6"/>
      <c r="E115" s="6">
        <v>0</v>
      </c>
      <c r="F115" s="84">
        <v>1602</v>
      </c>
      <c r="G115" s="99">
        <v>1602</v>
      </c>
      <c r="H115" s="108">
        <v>0</v>
      </c>
    </row>
    <row r="116" spans="1:9" x14ac:dyDescent="0.3">
      <c r="A116" s="24">
        <v>94</v>
      </c>
      <c r="B116" s="25" t="s">
        <v>150</v>
      </c>
      <c r="C116" s="42"/>
      <c r="D116" s="6"/>
      <c r="E116" s="7">
        <v>0</v>
      </c>
      <c r="F116" s="85">
        <v>59.03</v>
      </c>
      <c r="G116" s="100">
        <v>59.03</v>
      </c>
      <c r="H116" s="109">
        <v>150</v>
      </c>
      <c r="I116" s="58" t="s">
        <v>171</v>
      </c>
    </row>
    <row r="117" spans="1:9" x14ac:dyDescent="0.3">
      <c r="A117" s="14" t="s">
        <v>9</v>
      </c>
      <c r="B117" s="15" t="s">
        <v>0</v>
      </c>
      <c r="C117" s="48">
        <f>SUM(C109:C111)</f>
        <v>2100</v>
      </c>
      <c r="D117" s="8">
        <f>SUM(D109:D111)</f>
        <v>2100</v>
      </c>
      <c r="E117" s="8">
        <f>SUM(E109:E116)</f>
        <v>1400</v>
      </c>
      <c r="F117" s="86">
        <f>SUM(F109:F116)</f>
        <v>5161.03</v>
      </c>
      <c r="G117" s="101">
        <f>SUM(G109:G116)</f>
        <v>6561.03</v>
      </c>
      <c r="H117" s="112">
        <f>SUM(H109:H116)</f>
        <v>1550</v>
      </c>
    </row>
    <row r="118" spans="1:9" ht="14.55" customHeight="1" x14ac:dyDescent="0.3">
      <c r="A118" s="14"/>
      <c r="B118" s="15"/>
      <c r="C118" s="44"/>
      <c r="D118" s="9"/>
      <c r="E118" s="9"/>
    </row>
    <row r="119" spans="1:9" x14ac:dyDescent="0.3">
      <c r="A119" s="14" t="s">
        <v>74</v>
      </c>
      <c r="B119" s="14" t="s">
        <v>0</v>
      </c>
      <c r="C119" s="45"/>
      <c r="D119" s="18"/>
      <c r="E119" s="9"/>
    </row>
    <row r="120" spans="1:9" x14ac:dyDescent="0.3">
      <c r="A120" s="20">
        <v>73</v>
      </c>
      <c r="B120" s="21" t="s">
        <v>36</v>
      </c>
      <c r="C120" s="41">
        <v>5000</v>
      </c>
      <c r="D120" s="10">
        <v>5000</v>
      </c>
      <c r="E120" s="10">
        <v>0</v>
      </c>
      <c r="F120" s="83">
        <v>0</v>
      </c>
      <c r="G120" s="97">
        <v>0</v>
      </c>
      <c r="H120" s="5">
        <v>0</v>
      </c>
    </row>
    <row r="121" spans="1:9" x14ac:dyDescent="0.3">
      <c r="A121" s="22">
        <v>74</v>
      </c>
      <c r="B121" s="23" t="s">
        <v>75</v>
      </c>
      <c r="C121" s="42"/>
      <c r="D121" s="6"/>
      <c r="E121" s="6">
        <v>0</v>
      </c>
      <c r="F121" s="84">
        <v>0</v>
      </c>
      <c r="G121" s="99">
        <v>0</v>
      </c>
      <c r="H121" s="108">
        <v>0</v>
      </c>
    </row>
    <row r="122" spans="1:9" ht="27.6" x14ac:dyDescent="0.3">
      <c r="A122" s="24">
        <v>77</v>
      </c>
      <c r="B122" s="25" t="s">
        <v>76</v>
      </c>
      <c r="C122" s="42">
        <v>4000</v>
      </c>
      <c r="D122" s="6">
        <v>6000</v>
      </c>
      <c r="E122" s="7">
        <v>0</v>
      </c>
      <c r="F122" s="85">
        <v>0</v>
      </c>
      <c r="G122" s="100">
        <v>0</v>
      </c>
      <c r="H122" s="109">
        <v>0</v>
      </c>
      <c r="I122" s="113" t="s">
        <v>172</v>
      </c>
    </row>
    <row r="123" spans="1:9" x14ac:dyDescent="0.3">
      <c r="A123" s="14" t="s">
        <v>9</v>
      </c>
      <c r="B123" s="15" t="s">
        <v>0</v>
      </c>
      <c r="C123" s="48">
        <f>SUM(C120:C122)</f>
        <v>9000</v>
      </c>
      <c r="D123" s="8">
        <f>SUM(D120:D122)</f>
        <v>11000</v>
      </c>
      <c r="E123" s="8">
        <f>SUM(E120:E122)</f>
        <v>0</v>
      </c>
      <c r="F123" s="86">
        <f>SUM(F120:F122)</f>
        <v>0</v>
      </c>
      <c r="G123" s="101">
        <f>SUM(G120:G122)</f>
        <v>0</v>
      </c>
      <c r="H123" s="112">
        <v>0</v>
      </c>
    </row>
    <row r="124" spans="1:9" ht="9" customHeight="1" x14ac:dyDescent="0.3">
      <c r="A124" s="14"/>
      <c r="B124" s="15"/>
      <c r="C124" s="44"/>
      <c r="D124" s="9"/>
      <c r="E124" s="9"/>
    </row>
    <row r="125" spans="1:9" x14ac:dyDescent="0.3">
      <c r="A125" s="14" t="s">
        <v>77</v>
      </c>
      <c r="B125" s="14" t="s">
        <v>0</v>
      </c>
      <c r="C125" s="45"/>
      <c r="D125" s="18"/>
      <c r="E125" s="9"/>
    </row>
    <row r="126" spans="1:9" x14ac:dyDescent="0.3">
      <c r="A126" s="20">
        <v>75</v>
      </c>
      <c r="B126" s="21" t="s">
        <v>78</v>
      </c>
      <c r="C126" s="42">
        <v>2500</v>
      </c>
      <c r="D126" s="6">
        <v>2500</v>
      </c>
      <c r="E126" s="10">
        <v>2500</v>
      </c>
      <c r="F126" s="83">
        <v>0</v>
      </c>
      <c r="G126" s="97">
        <v>2500</v>
      </c>
      <c r="H126" s="5">
        <v>2500</v>
      </c>
      <c r="I126" s="58" t="s">
        <v>173</v>
      </c>
    </row>
    <row r="127" spans="1:9" x14ac:dyDescent="0.3">
      <c r="A127" s="24">
        <v>76</v>
      </c>
      <c r="B127" s="25" t="s">
        <v>79</v>
      </c>
      <c r="C127" s="42">
        <v>4500</v>
      </c>
      <c r="D127" s="6">
        <v>4500</v>
      </c>
      <c r="E127" s="7">
        <v>4250</v>
      </c>
      <c r="F127" s="85">
        <v>0</v>
      </c>
      <c r="G127" s="100">
        <v>4250</v>
      </c>
      <c r="H127" s="109">
        <v>4250</v>
      </c>
      <c r="I127" s="58" t="s">
        <v>173</v>
      </c>
    </row>
    <row r="128" spans="1:9" x14ac:dyDescent="0.3">
      <c r="A128" s="14" t="s">
        <v>9</v>
      </c>
      <c r="B128" s="15" t="s">
        <v>0</v>
      </c>
      <c r="C128" s="48">
        <f t="shared" ref="C128:H128" si="0">SUM(C126:C127)</f>
        <v>7000</v>
      </c>
      <c r="D128" s="8">
        <f t="shared" si="0"/>
        <v>7000</v>
      </c>
      <c r="E128" s="8">
        <f t="shared" si="0"/>
        <v>6750</v>
      </c>
      <c r="F128" s="86">
        <f t="shared" si="0"/>
        <v>0</v>
      </c>
      <c r="G128" s="101">
        <f t="shared" si="0"/>
        <v>6750</v>
      </c>
      <c r="H128" s="112">
        <f t="shared" si="0"/>
        <v>6750</v>
      </c>
    </row>
    <row r="129" spans="1:9" s="2" customFormat="1" ht="9" customHeight="1" x14ac:dyDescent="0.3">
      <c r="A129" s="16"/>
      <c r="C129" s="49"/>
      <c r="D129" s="11"/>
      <c r="E129" s="11"/>
      <c r="F129" s="89"/>
      <c r="G129" s="4"/>
      <c r="I129" s="58"/>
    </row>
    <row r="130" spans="1:9" x14ac:dyDescent="0.3">
      <c r="A130" s="14"/>
      <c r="B130" s="19" t="s">
        <v>81</v>
      </c>
      <c r="C130" s="50">
        <f>SUM(C10,C28)</f>
        <v>78864</v>
      </c>
      <c r="D130" s="37">
        <f>D29</f>
        <v>97301.41</v>
      </c>
      <c r="E130" s="37">
        <f>E10+E28</f>
        <v>93202.43</v>
      </c>
      <c r="F130" s="90">
        <f>F29</f>
        <v>83109.489999999991</v>
      </c>
      <c r="G130" s="38">
        <f>G10+G28</f>
        <v>98173.7</v>
      </c>
      <c r="H130" s="62">
        <f>SUM(H29)</f>
        <v>101945</v>
      </c>
    </row>
    <row r="131" spans="1:9" x14ac:dyDescent="0.3">
      <c r="A131" s="14"/>
      <c r="B131" s="19" t="s">
        <v>85</v>
      </c>
      <c r="C131" s="50">
        <f>SUM(C128,C123,C117,C106,C97,C77,C65,C48)</f>
        <v>77480</v>
      </c>
      <c r="D131" s="37">
        <f>SUM(D128+D123+D117+D106+D97+D77+D65+D48)</f>
        <v>91891.38</v>
      </c>
      <c r="E131" s="37">
        <f>E128+E123+E117+E106+E97+E77+E65+E48</f>
        <v>93443.64</v>
      </c>
      <c r="F131" s="91">
        <f>F128+F123+F117+F106+F97+F77+F65+F48</f>
        <v>47043.789999999994</v>
      </c>
      <c r="G131" s="38">
        <f>G48+G65+G77+G97+G106+G117+G123+G128</f>
        <v>103298.34</v>
      </c>
      <c r="H131" s="62">
        <f>SUM(H128,H117,H106,H97,H77,H65,H48)</f>
        <v>90064</v>
      </c>
      <c r="I131" s="58" t="s">
        <v>0</v>
      </c>
    </row>
    <row r="132" spans="1:9" x14ac:dyDescent="0.3">
      <c r="A132" s="14"/>
      <c r="B132" s="14"/>
      <c r="C132" s="44"/>
    </row>
    <row r="133" spans="1:9" x14ac:dyDescent="0.3">
      <c r="A133" s="14"/>
      <c r="B133" s="14"/>
      <c r="C133" s="44"/>
    </row>
    <row r="134" spans="1:9" x14ac:dyDescent="0.3">
      <c r="A134" s="14"/>
      <c r="B134" s="14"/>
      <c r="C134" s="44"/>
    </row>
    <row r="135" spans="1:9" x14ac:dyDescent="0.3">
      <c r="A135" s="14"/>
      <c r="B135" s="14"/>
      <c r="C135" s="44"/>
    </row>
    <row r="136" spans="1:9" x14ac:dyDescent="0.3">
      <c r="A136" s="14"/>
      <c r="B136" s="14"/>
      <c r="C136" s="44"/>
    </row>
    <row r="137" spans="1:9" x14ac:dyDescent="0.3">
      <c r="A137" s="14"/>
      <c r="B137" s="14"/>
      <c r="C137" s="44"/>
    </row>
    <row r="138" spans="1:9" x14ac:dyDescent="0.3">
      <c r="A138" s="14"/>
      <c r="B138" s="14"/>
      <c r="C138" s="44"/>
    </row>
    <row r="139" spans="1:9" x14ac:dyDescent="0.3">
      <c r="A139" s="14"/>
      <c r="B139" s="14"/>
      <c r="C139" s="44"/>
    </row>
    <row r="140" spans="1:9" x14ac:dyDescent="0.3">
      <c r="A140" s="14"/>
      <c r="B140" s="14"/>
      <c r="C140" s="44"/>
    </row>
    <row r="141" spans="1:9" x14ac:dyDescent="0.3">
      <c r="A141" s="14"/>
      <c r="B141" s="14"/>
      <c r="C141" s="44"/>
    </row>
    <row r="142" spans="1:9" x14ac:dyDescent="0.3">
      <c r="A142" s="14"/>
      <c r="B142" s="14"/>
      <c r="C142" s="44"/>
    </row>
    <row r="143" spans="1:9" x14ac:dyDescent="0.3">
      <c r="A143" s="14"/>
      <c r="B143" s="14"/>
      <c r="C143" s="44"/>
    </row>
    <row r="144" spans="1:9" x14ac:dyDescent="0.3">
      <c r="A144" s="14"/>
      <c r="B144" s="14"/>
      <c r="C144" s="44"/>
    </row>
    <row r="145" spans="1:3" x14ac:dyDescent="0.3">
      <c r="A145" s="14"/>
      <c r="B145" s="14"/>
      <c r="C145" s="44"/>
    </row>
    <row r="146" spans="1:3" x14ac:dyDescent="0.3">
      <c r="A146" s="14"/>
      <c r="B146" s="14"/>
      <c r="C146" s="44"/>
    </row>
    <row r="147" spans="1:3" x14ac:dyDescent="0.3">
      <c r="A147" s="14"/>
      <c r="B147" s="14"/>
      <c r="C147" s="44"/>
    </row>
    <row r="148" spans="1:3" x14ac:dyDescent="0.3">
      <c r="A148" s="14"/>
      <c r="B148" s="14"/>
      <c r="C148" s="44"/>
    </row>
    <row r="149" spans="1:3" x14ac:dyDescent="0.3">
      <c r="A149" s="14"/>
      <c r="B149" s="14"/>
      <c r="C149" s="44"/>
    </row>
    <row r="150" spans="1:3" x14ac:dyDescent="0.3">
      <c r="A150" s="14"/>
      <c r="B150" s="14"/>
      <c r="C150" s="44"/>
    </row>
    <row r="151" spans="1:3" x14ac:dyDescent="0.3">
      <c r="A151" s="14"/>
      <c r="B151" s="14"/>
      <c r="C151" s="44"/>
    </row>
    <row r="152" spans="1:3" x14ac:dyDescent="0.3">
      <c r="A152" s="14"/>
      <c r="B152" s="14"/>
      <c r="C152" s="44"/>
    </row>
    <row r="153" spans="1:3" x14ac:dyDescent="0.3">
      <c r="A153" s="14"/>
      <c r="B153" s="14"/>
      <c r="C153" s="44"/>
    </row>
    <row r="154" spans="1:3" x14ac:dyDescent="0.3">
      <c r="A154" s="14"/>
      <c r="B154" s="14"/>
      <c r="C154" s="44"/>
    </row>
    <row r="155" spans="1:3" x14ac:dyDescent="0.3">
      <c r="A155" s="14"/>
      <c r="B155" s="14"/>
      <c r="C155" s="44"/>
    </row>
    <row r="156" spans="1:3" x14ac:dyDescent="0.3">
      <c r="A156" s="14"/>
      <c r="B156" s="14"/>
      <c r="C156" s="44"/>
    </row>
    <row r="157" spans="1:3" x14ac:dyDescent="0.3">
      <c r="A157" s="14"/>
      <c r="B157" s="14"/>
      <c r="C157" s="44"/>
    </row>
    <row r="158" spans="1:3" x14ac:dyDescent="0.3">
      <c r="A158" s="14"/>
      <c r="B158" s="14"/>
      <c r="C158" s="44"/>
    </row>
    <row r="159" spans="1:3" x14ac:dyDescent="0.3">
      <c r="A159" s="14"/>
      <c r="B159" s="14"/>
      <c r="C159" s="44"/>
    </row>
    <row r="160" spans="1:3" x14ac:dyDescent="0.3">
      <c r="A160" s="14"/>
      <c r="B160" s="14"/>
      <c r="C160" s="44"/>
    </row>
    <row r="161" spans="1:3" x14ac:dyDescent="0.3">
      <c r="A161" s="14"/>
      <c r="B161" s="14"/>
      <c r="C161" s="44"/>
    </row>
    <row r="162" spans="1:3" x14ac:dyDescent="0.3">
      <c r="A162" s="14"/>
      <c r="B162" s="14"/>
      <c r="C162" s="44"/>
    </row>
    <row r="163" spans="1:3" x14ac:dyDescent="0.3">
      <c r="A163" s="14"/>
      <c r="B163" s="14"/>
      <c r="C163" s="44"/>
    </row>
    <row r="164" spans="1:3" x14ac:dyDescent="0.3">
      <c r="A164" s="14"/>
      <c r="B164" s="14"/>
      <c r="C164" s="44"/>
    </row>
    <row r="165" spans="1:3" x14ac:dyDescent="0.3">
      <c r="A165" s="14"/>
      <c r="B165" s="14"/>
      <c r="C165" s="44"/>
    </row>
    <row r="166" spans="1:3" x14ac:dyDescent="0.3">
      <c r="A166" s="14"/>
      <c r="B166" s="14"/>
      <c r="C166" s="44"/>
    </row>
    <row r="167" spans="1:3" x14ac:dyDescent="0.3">
      <c r="A167" s="14"/>
      <c r="B167" s="14"/>
      <c r="C167" s="44"/>
    </row>
    <row r="168" spans="1:3" x14ac:dyDescent="0.3">
      <c r="A168" s="14"/>
      <c r="B168" s="14"/>
      <c r="C168" s="44"/>
    </row>
    <row r="169" spans="1:3" x14ac:dyDescent="0.3">
      <c r="A169" s="14"/>
      <c r="B169" s="14"/>
      <c r="C169" s="44"/>
    </row>
    <row r="170" spans="1:3" x14ac:dyDescent="0.3">
      <c r="A170" s="14"/>
      <c r="B170" s="14"/>
      <c r="C170" s="44"/>
    </row>
    <row r="171" spans="1:3" x14ac:dyDescent="0.3">
      <c r="A171" s="14"/>
      <c r="B171" s="14"/>
      <c r="C171" s="44"/>
    </row>
    <row r="172" spans="1:3" x14ac:dyDescent="0.3">
      <c r="A172" s="14"/>
      <c r="B172" s="14"/>
      <c r="C172" s="44"/>
    </row>
    <row r="173" spans="1:3" x14ac:dyDescent="0.3">
      <c r="A173" s="14"/>
      <c r="B173" s="14"/>
      <c r="C173" s="44"/>
    </row>
    <row r="174" spans="1:3" x14ac:dyDescent="0.3">
      <c r="A174" s="14"/>
      <c r="B174" s="14"/>
      <c r="C174" s="44"/>
    </row>
    <row r="175" spans="1:3" x14ac:dyDescent="0.3">
      <c r="A175" s="14"/>
      <c r="B175" s="14"/>
      <c r="C175" s="44"/>
    </row>
    <row r="176" spans="1:3" x14ac:dyDescent="0.3">
      <c r="A176" s="14"/>
      <c r="B176" s="14"/>
      <c r="C176" s="44"/>
    </row>
    <row r="177" spans="1:3" x14ac:dyDescent="0.3">
      <c r="A177" s="14"/>
      <c r="B177" s="14"/>
      <c r="C177" s="44"/>
    </row>
    <row r="178" spans="1:3" x14ac:dyDescent="0.3">
      <c r="A178" s="14"/>
      <c r="B178" s="14"/>
      <c r="C178" s="44"/>
    </row>
    <row r="179" spans="1:3" x14ac:dyDescent="0.3">
      <c r="A179" s="14"/>
      <c r="B179" s="14"/>
      <c r="C179" s="44"/>
    </row>
    <row r="180" spans="1:3" x14ac:dyDescent="0.3">
      <c r="A180" s="14"/>
      <c r="B180" s="14"/>
      <c r="C180" s="44"/>
    </row>
    <row r="181" spans="1:3" x14ac:dyDescent="0.3">
      <c r="A181" s="14"/>
      <c r="B181" s="14"/>
      <c r="C181" s="44"/>
    </row>
    <row r="182" spans="1:3" x14ac:dyDescent="0.3">
      <c r="A182" s="14"/>
      <c r="B182" s="14"/>
      <c r="C182" s="44"/>
    </row>
    <row r="183" spans="1:3" x14ac:dyDescent="0.3">
      <c r="A183" s="14"/>
      <c r="B183" s="14"/>
      <c r="C183" s="44"/>
    </row>
    <row r="184" spans="1:3" x14ac:dyDescent="0.3">
      <c r="A184" s="14"/>
      <c r="B184" s="14"/>
      <c r="C184" s="44"/>
    </row>
    <row r="185" spans="1:3" x14ac:dyDescent="0.3">
      <c r="A185" s="14"/>
      <c r="B185" s="14"/>
      <c r="C185" s="44"/>
    </row>
    <row r="186" spans="1:3" x14ac:dyDescent="0.3">
      <c r="A186" s="14"/>
      <c r="B186" s="14"/>
      <c r="C186" s="44"/>
    </row>
    <row r="187" spans="1:3" x14ac:dyDescent="0.3">
      <c r="A187" s="14"/>
      <c r="B187" s="14"/>
      <c r="C187" s="44"/>
    </row>
    <row r="188" spans="1:3" x14ac:dyDescent="0.3">
      <c r="A188" s="14"/>
      <c r="B188" s="14"/>
      <c r="C188" s="44"/>
    </row>
    <row r="189" spans="1:3" x14ac:dyDescent="0.3">
      <c r="A189" s="14"/>
      <c r="B189" s="14"/>
      <c r="C189" s="44"/>
    </row>
    <row r="190" spans="1:3" x14ac:dyDescent="0.3">
      <c r="A190" s="14"/>
      <c r="B190" s="14"/>
      <c r="C190" s="44"/>
    </row>
    <row r="191" spans="1:3" x14ac:dyDescent="0.3">
      <c r="A191" s="14"/>
      <c r="B191" s="14"/>
      <c r="C191" s="44"/>
    </row>
    <row r="192" spans="1:3" x14ac:dyDescent="0.3">
      <c r="A192" s="14"/>
      <c r="B192" s="14"/>
      <c r="C192" s="44"/>
    </row>
    <row r="193" spans="1:3" x14ac:dyDescent="0.3">
      <c r="A193" s="14"/>
      <c r="B193" s="14"/>
      <c r="C193" s="44"/>
    </row>
    <row r="194" spans="1:3" x14ac:dyDescent="0.3">
      <c r="A194" s="14"/>
      <c r="B194" s="14"/>
      <c r="C194" s="44"/>
    </row>
    <row r="195" spans="1:3" x14ac:dyDescent="0.3">
      <c r="A195" s="14"/>
      <c r="B195" s="14"/>
      <c r="C195" s="44"/>
    </row>
    <row r="196" spans="1:3" x14ac:dyDescent="0.3">
      <c r="A196" s="14"/>
      <c r="B196" s="14"/>
      <c r="C196" s="44"/>
    </row>
    <row r="197" spans="1:3" x14ac:dyDescent="0.3">
      <c r="A197" s="14"/>
      <c r="B197" s="14"/>
      <c r="C197" s="44"/>
    </row>
    <row r="198" spans="1:3" x14ac:dyDescent="0.3">
      <c r="A198" s="14"/>
      <c r="B198" s="14"/>
      <c r="C198" s="44"/>
    </row>
    <row r="199" spans="1:3" x14ac:dyDescent="0.3">
      <c r="A199" s="14"/>
      <c r="B199" s="14"/>
      <c r="C199" s="44"/>
    </row>
    <row r="200" spans="1:3" x14ac:dyDescent="0.3">
      <c r="A200" s="14"/>
      <c r="B200" s="14"/>
      <c r="C200" s="44"/>
    </row>
    <row r="201" spans="1:3" x14ac:dyDescent="0.3">
      <c r="A201" s="14"/>
      <c r="B201" s="14"/>
      <c r="C201" s="44"/>
    </row>
    <row r="202" spans="1:3" x14ac:dyDescent="0.3">
      <c r="A202" s="14"/>
      <c r="B202" s="14"/>
      <c r="C202" s="44"/>
    </row>
    <row r="203" spans="1:3" x14ac:dyDescent="0.3">
      <c r="A203" s="14"/>
      <c r="B203" s="14"/>
      <c r="C203" s="44"/>
    </row>
    <row r="204" spans="1:3" x14ac:dyDescent="0.3">
      <c r="A204" s="14"/>
      <c r="B204" s="14"/>
      <c r="C204" s="44"/>
    </row>
    <row r="205" spans="1:3" x14ac:dyDescent="0.3">
      <c r="A205" s="14"/>
      <c r="B205" s="14"/>
      <c r="C205" s="44"/>
    </row>
    <row r="206" spans="1:3" x14ac:dyDescent="0.3">
      <c r="A206" s="14"/>
      <c r="B206" s="14"/>
      <c r="C206" s="44"/>
    </row>
    <row r="207" spans="1:3" x14ac:dyDescent="0.3">
      <c r="A207" s="14"/>
      <c r="B207" s="14"/>
      <c r="C207" s="44"/>
    </row>
    <row r="208" spans="1:3" x14ac:dyDescent="0.3">
      <c r="A208" s="14"/>
      <c r="B208" s="14"/>
      <c r="C208" s="44"/>
    </row>
    <row r="209" spans="1:3" x14ac:dyDescent="0.3">
      <c r="A209" s="14"/>
      <c r="B209" s="14"/>
      <c r="C209" s="44"/>
    </row>
    <row r="210" spans="1:3" x14ac:dyDescent="0.3">
      <c r="A210" s="14"/>
      <c r="B210" s="14"/>
      <c r="C210" s="44"/>
    </row>
    <row r="211" spans="1:3" x14ac:dyDescent="0.3">
      <c r="A211" s="14"/>
      <c r="B211" s="14"/>
      <c r="C211" s="44"/>
    </row>
    <row r="212" spans="1:3" x14ac:dyDescent="0.3">
      <c r="A212" s="14"/>
      <c r="B212" s="14"/>
      <c r="C212" s="44"/>
    </row>
    <row r="213" spans="1:3" x14ac:dyDescent="0.3">
      <c r="A213" s="14"/>
      <c r="B213" s="14"/>
      <c r="C213" s="44"/>
    </row>
    <row r="214" spans="1:3" x14ac:dyDescent="0.3">
      <c r="A214" s="14"/>
      <c r="B214" s="14"/>
      <c r="C214" s="44"/>
    </row>
    <row r="215" spans="1:3" x14ac:dyDescent="0.3">
      <c r="A215" s="14"/>
      <c r="B215" s="14"/>
      <c r="C215" s="44"/>
    </row>
    <row r="216" spans="1:3" x14ac:dyDescent="0.3">
      <c r="A216" s="14"/>
      <c r="B216" s="14"/>
      <c r="C216" s="44"/>
    </row>
    <row r="217" spans="1:3" x14ac:dyDescent="0.3">
      <c r="A217" s="14"/>
      <c r="B217" s="14"/>
      <c r="C217" s="44"/>
    </row>
    <row r="218" spans="1:3" x14ac:dyDescent="0.3">
      <c r="A218" s="14"/>
      <c r="B218" s="14"/>
      <c r="C218" s="44"/>
    </row>
    <row r="219" spans="1:3" x14ac:dyDescent="0.3">
      <c r="A219" s="14"/>
      <c r="B219" s="14"/>
      <c r="C219" s="44"/>
    </row>
    <row r="220" spans="1:3" x14ac:dyDescent="0.3">
      <c r="A220" s="14"/>
      <c r="B220" s="14"/>
      <c r="C220" s="44"/>
    </row>
    <row r="221" spans="1:3" x14ac:dyDescent="0.3">
      <c r="A221" s="14"/>
      <c r="B221" s="14"/>
      <c r="C221" s="44"/>
    </row>
    <row r="222" spans="1:3" x14ac:dyDescent="0.3">
      <c r="A222" s="14"/>
      <c r="B222" s="14"/>
      <c r="C222" s="44"/>
    </row>
    <row r="223" spans="1:3" x14ac:dyDescent="0.3">
      <c r="A223" s="14"/>
      <c r="B223" s="14"/>
      <c r="C223" s="44"/>
    </row>
    <row r="224" spans="1:3" x14ac:dyDescent="0.3">
      <c r="A224" s="14"/>
      <c r="B224" s="14"/>
      <c r="C224" s="44"/>
    </row>
    <row r="225" spans="1:3" x14ac:dyDescent="0.3">
      <c r="A225" s="14"/>
      <c r="B225" s="14"/>
      <c r="C225" s="44"/>
    </row>
    <row r="226" spans="1:3" x14ac:dyDescent="0.3">
      <c r="A226" s="14"/>
      <c r="B226" s="14"/>
      <c r="C226" s="44"/>
    </row>
    <row r="227" spans="1:3" x14ac:dyDescent="0.3">
      <c r="A227" s="14"/>
      <c r="B227" s="14"/>
      <c r="C227" s="44"/>
    </row>
    <row r="228" spans="1:3" x14ac:dyDescent="0.3">
      <c r="A228" s="14"/>
      <c r="B228" s="14"/>
      <c r="C228" s="44"/>
    </row>
    <row r="229" spans="1:3" x14ac:dyDescent="0.3">
      <c r="A229" s="14"/>
      <c r="B229" s="14"/>
      <c r="C229" s="44"/>
    </row>
    <row r="230" spans="1:3" x14ac:dyDescent="0.3">
      <c r="A230" s="14"/>
      <c r="B230" s="14"/>
      <c r="C230" s="44"/>
    </row>
    <row r="231" spans="1:3" x14ac:dyDescent="0.3">
      <c r="A231" s="14"/>
      <c r="B231" s="14"/>
      <c r="C231" s="44"/>
    </row>
    <row r="232" spans="1:3" x14ac:dyDescent="0.3">
      <c r="A232" s="14"/>
      <c r="B232" s="14"/>
      <c r="C232" s="44"/>
    </row>
    <row r="233" spans="1:3" x14ac:dyDescent="0.3">
      <c r="A233" s="14"/>
      <c r="B233" s="14"/>
      <c r="C233" s="44"/>
    </row>
    <row r="234" spans="1:3" x14ac:dyDescent="0.3">
      <c r="A234" s="14"/>
      <c r="B234" s="14"/>
      <c r="C234" s="44"/>
    </row>
    <row r="235" spans="1:3" x14ac:dyDescent="0.3">
      <c r="A235" s="14"/>
      <c r="B235" s="14"/>
      <c r="C235" s="44"/>
    </row>
    <row r="236" spans="1:3" x14ac:dyDescent="0.3">
      <c r="A236" s="14"/>
      <c r="B236" s="14"/>
      <c r="C236" s="44"/>
    </row>
    <row r="237" spans="1:3" x14ac:dyDescent="0.3">
      <c r="A237" s="14"/>
      <c r="B237" s="14"/>
      <c r="C237" s="44"/>
    </row>
    <row r="238" spans="1:3" x14ac:dyDescent="0.3">
      <c r="A238" s="14"/>
      <c r="B238" s="14"/>
      <c r="C238" s="44"/>
    </row>
    <row r="239" spans="1:3" x14ac:dyDescent="0.3">
      <c r="A239" s="14"/>
      <c r="B239" s="14"/>
      <c r="C239" s="44"/>
    </row>
    <row r="240" spans="1:3" x14ac:dyDescent="0.3">
      <c r="A240" s="14"/>
      <c r="B240" s="14"/>
      <c r="C240" s="44"/>
    </row>
    <row r="241" spans="1:3" x14ac:dyDescent="0.3">
      <c r="A241" s="14"/>
      <c r="B241" s="14"/>
      <c r="C241" s="44"/>
    </row>
    <row r="242" spans="1:3" x14ac:dyDescent="0.3">
      <c r="A242" s="14"/>
      <c r="B242" s="14"/>
      <c r="C242" s="44"/>
    </row>
    <row r="243" spans="1:3" x14ac:dyDescent="0.3">
      <c r="A243" s="14"/>
      <c r="B243" s="14"/>
      <c r="C243" s="44"/>
    </row>
    <row r="244" spans="1:3" x14ac:dyDescent="0.3">
      <c r="A244" s="14"/>
      <c r="B244" s="14"/>
      <c r="C244" s="44"/>
    </row>
    <row r="245" spans="1:3" x14ac:dyDescent="0.3">
      <c r="A245" s="14"/>
      <c r="B245" s="14"/>
      <c r="C245" s="44"/>
    </row>
    <row r="246" spans="1:3" x14ac:dyDescent="0.3">
      <c r="A246" s="14"/>
      <c r="B246" s="14"/>
      <c r="C246" s="44"/>
    </row>
    <row r="247" spans="1:3" x14ac:dyDescent="0.3">
      <c r="A247" s="14"/>
      <c r="B247" s="14"/>
      <c r="C247" s="44"/>
    </row>
    <row r="248" spans="1:3" x14ac:dyDescent="0.3">
      <c r="A248" s="14"/>
      <c r="B248" s="14"/>
      <c r="C248" s="44"/>
    </row>
    <row r="249" spans="1:3" x14ac:dyDescent="0.3">
      <c r="A249" s="14"/>
      <c r="B249" s="14"/>
      <c r="C249" s="44"/>
    </row>
    <row r="250" spans="1:3" x14ac:dyDescent="0.3">
      <c r="A250" s="14"/>
      <c r="B250" s="14"/>
      <c r="C250" s="44"/>
    </row>
    <row r="251" spans="1:3" x14ac:dyDescent="0.3">
      <c r="A251" s="14"/>
      <c r="B251" s="14"/>
      <c r="C251" s="44"/>
    </row>
    <row r="252" spans="1:3" x14ac:dyDescent="0.3">
      <c r="A252" s="14"/>
      <c r="B252" s="14"/>
      <c r="C252" s="44"/>
    </row>
    <row r="253" spans="1:3" x14ac:dyDescent="0.3">
      <c r="A253" s="14"/>
      <c r="B253" s="14"/>
      <c r="C253" s="44"/>
    </row>
    <row r="254" spans="1:3" x14ac:dyDescent="0.3">
      <c r="A254" s="14"/>
      <c r="B254" s="14"/>
      <c r="C254" s="44"/>
    </row>
    <row r="255" spans="1:3" x14ac:dyDescent="0.3">
      <c r="A255" s="14"/>
      <c r="B255" s="14"/>
      <c r="C255" s="44"/>
    </row>
    <row r="256" spans="1:3" x14ac:dyDescent="0.3">
      <c r="A256" s="14"/>
      <c r="B256" s="14"/>
      <c r="C256" s="44"/>
    </row>
    <row r="257" spans="1:3" x14ac:dyDescent="0.3">
      <c r="A257" s="14"/>
      <c r="B257" s="14"/>
      <c r="C257" s="44"/>
    </row>
    <row r="258" spans="1:3" x14ac:dyDescent="0.3">
      <c r="A258" s="14"/>
      <c r="B258" s="14"/>
      <c r="C258" s="44"/>
    </row>
    <row r="259" spans="1:3" x14ac:dyDescent="0.3">
      <c r="A259" s="14"/>
      <c r="B259" s="14"/>
      <c r="C259" s="44"/>
    </row>
    <row r="260" spans="1:3" x14ac:dyDescent="0.3">
      <c r="A260" s="14"/>
      <c r="B260" s="14"/>
      <c r="C260" s="44"/>
    </row>
    <row r="261" spans="1:3" x14ac:dyDescent="0.3">
      <c r="A261" s="14"/>
      <c r="B261" s="14"/>
      <c r="C261" s="44"/>
    </row>
    <row r="262" spans="1:3" x14ac:dyDescent="0.3">
      <c r="A262" s="14"/>
      <c r="B262" s="14"/>
      <c r="C262" s="44"/>
    </row>
    <row r="263" spans="1:3" x14ac:dyDescent="0.3">
      <c r="A263" s="14"/>
      <c r="B263" s="14"/>
      <c r="C263" s="44"/>
    </row>
    <row r="264" spans="1:3" x14ac:dyDescent="0.3">
      <c r="A264" s="14"/>
      <c r="B264" s="14"/>
      <c r="C264" s="44"/>
    </row>
    <row r="265" spans="1:3" x14ac:dyDescent="0.3">
      <c r="A265" s="14"/>
      <c r="B265" s="14"/>
      <c r="C265" s="44"/>
    </row>
    <row r="266" spans="1:3" x14ac:dyDescent="0.3">
      <c r="A266" s="14"/>
      <c r="B266" s="14"/>
      <c r="C266" s="44"/>
    </row>
    <row r="267" spans="1:3" x14ac:dyDescent="0.3">
      <c r="A267" s="14"/>
      <c r="B267" s="14"/>
      <c r="C267" s="44"/>
    </row>
    <row r="268" spans="1:3" x14ac:dyDescent="0.3">
      <c r="A268" s="14"/>
      <c r="B268" s="14"/>
      <c r="C268" s="44"/>
    </row>
    <row r="269" spans="1:3" x14ac:dyDescent="0.3">
      <c r="A269" s="14"/>
      <c r="B269" s="14"/>
      <c r="C269" s="44"/>
    </row>
    <row r="270" spans="1:3" x14ac:dyDescent="0.3">
      <c r="A270" s="14"/>
      <c r="B270" s="14"/>
      <c r="C270" s="44"/>
    </row>
    <row r="271" spans="1:3" x14ac:dyDescent="0.3">
      <c r="A271" s="14"/>
      <c r="B271" s="14"/>
      <c r="C271" s="44"/>
    </row>
    <row r="272" spans="1:3" x14ac:dyDescent="0.3">
      <c r="A272" s="14"/>
      <c r="B272" s="14"/>
      <c r="C272" s="44"/>
    </row>
    <row r="273" spans="1:3" x14ac:dyDescent="0.3">
      <c r="A273" s="14"/>
      <c r="B273" s="14"/>
      <c r="C273" s="44"/>
    </row>
    <row r="274" spans="1:3" x14ac:dyDescent="0.3">
      <c r="A274" s="14"/>
      <c r="B274" s="14"/>
      <c r="C274" s="44"/>
    </row>
    <row r="275" spans="1:3" x14ac:dyDescent="0.3">
      <c r="A275" s="14"/>
      <c r="B275" s="14"/>
      <c r="C275" s="44"/>
    </row>
    <row r="276" spans="1:3" x14ac:dyDescent="0.3">
      <c r="A276" s="14"/>
      <c r="B276" s="14"/>
      <c r="C276" s="44"/>
    </row>
    <row r="277" spans="1:3" x14ac:dyDescent="0.3">
      <c r="A277" s="14"/>
      <c r="B277" s="14"/>
      <c r="C277" s="44"/>
    </row>
    <row r="278" spans="1:3" x14ac:dyDescent="0.3">
      <c r="A278" s="14"/>
      <c r="B278" s="14"/>
      <c r="C278" s="44"/>
    </row>
    <row r="279" spans="1:3" x14ac:dyDescent="0.3">
      <c r="A279" s="14"/>
      <c r="B279" s="14"/>
      <c r="C279" s="44"/>
    </row>
    <row r="280" spans="1:3" x14ac:dyDescent="0.3">
      <c r="A280" s="14"/>
      <c r="B280" s="14"/>
      <c r="C280" s="44"/>
    </row>
    <row r="281" spans="1:3" x14ac:dyDescent="0.3">
      <c r="A281" s="14"/>
      <c r="B281" s="14"/>
      <c r="C281" s="44"/>
    </row>
    <row r="282" spans="1:3" x14ac:dyDescent="0.3">
      <c r="A282" s="14"/>
      <c r="B282" s="14"/>
      <c r="C282" s="44"/>
    </row>
    <row r="283" spans="1:3" x14ac:dyDescent="0.3">
      <c r="A283" s="14"/>
      <c r="B283" s="14"/>
      <c r="C283" s="44"/>
    </row>
    <row r="284" spans="1:3" x14ac:dyDescent="0.3">
      <c r="A284" s="14"/>
      <c r="B284" s="14"/>
      <c r="C284" s="44"/>
    </row>
    <row r="285" spans="1:3" x14ac:dyDescent="0.3">
      <c r="A285" s="14"/>
      <c r="B285" s="14"/>
      <c r="C285" s="44"/>
    </row>
    <row r="286" spans="1:3" x14ac:dyDescent="0.3">
      <c r="A286" s="14"/>
      <c r="B286" s="14"/>
      <c r="C286" s="44"/>
    </row>
    <row r="287" spans="1:3" x14ac:dyDescent="0.3">
      <c r="A287" s="14"/>
      <c r="B287" s="14"/>
      <c r="C287" s="44"/>
    </row>
    <row r="288" spans="1:3" x14ac:dyDescent="0.3">
      <c r="A288" s="14"/>
      <c r="B288" s="14"/>
      <c r="C288" s="44"/>
    </row>
    <row r="289" spans="1:3" x14ac:dyDescent="0.3">
      <c r="A289" s="14"/>
      <c r="B289" s="14"/>
      <c r="C289" s="44"/>
    </row>
    <row r="290" spans="1:3" x14ac:dyDescent="0.3">
      <c r="A290" s="14"/>
      <c r="B290" s="14"/>
      <c r="C290" s="44"/>
    </row>
    <row r="291" spans="1:3" x14ac:dyDescent="0.3">
      <c r="A291" s="14"/>
      <c r="B291" s="14"/>
      <c r="C291" s="44"/>
    </row>
    <row r="292" spans="1:3" x14ac:dyDescent="0.3">
      <c r="A292" s="14"/>
      <c r="B292" s="14"/>
      <c r="C292" s="44"/>
    </row>
    <row r="293" spans="1:3" x14ac:dyDescent="0.3">
      <c r="A293" s="14"/>
      <c r="B293" s="14"/>
      <c r="C293" s="44"/>
    </row>
    <row r="294" spans="1:3" x14ac:dyDescent="0.3">
      <c r="A294" s="14"/>
      <c r="B294" s="14"/>
      <c r="C294" s="44"/>
    </row>
    <row r="295" spans="1:3" x14ac:dyDescent="0.3">
      <c r="A295" s="14"/>
      <c r="B295" s="14"/>
      <c r="C295" s="44"/>
    </row>
    <row r="296" spans="1:3" x14ac:dyDescent="0.3">
      <c r="A296" s="14"/>
      <c r="B296" s="14"/>
      <c r="C296" s="44"/>
    </row>
    <row r="297" spans="1:3" x14ac:dyDescent="0.3">
      <c r="A297" s="14"/>
      <c r="B297" s="14"/>
      <c r="C297" s="44"/>
    </row>
    <row r="298" spans="1:3" x14ac:dyDescent="0.3">
      <c r="A298" s="14"/>
      <c r="B298" s="14"/>
      <c r="C298" s="44"/>
    </row>
    <row r="299" spans="1:3" x14ac:dyDescent="0.3">
      <c r="A299" s="14"/>
      <c r="B299" s="14"/>
      <c r="C299" s="44"/>
    </row>
    <row r="300" spans="1:3" x14ac:dyDescent="0.3">
      <c r="A300" s="14"/>
      <c r="B300" s="14"/>
      <c r="C300" s="44"/>
    </row>
    <row r="301" spans="1:3" x14ac:dyDescent="0.3">
      <c r="A301" s="14"/>
      <c r="B301" s="14"/>
      <c r="C301" s="44"/>
    </row>
    <row r="302" spans="1:3" x14ac:dyDescent="0.3">
      <c r="A302" s="14"/>
      <c r="B302" s="14"/>
      <c r="C302" s="44"/>
    </row>
    <row r="303" spans="1:3" x14ac:dyDescent="0.3">
      <c r="A303" s="14"/>
      <c r="B303" s="14"/>
      <c r="C303" s="44"/>
    </row>
    <row r="304" spans="1:3" x14ac:dyDescent="0.3">
      <c r="A304" s="14"/>
      <c r="B304" s="14"/>
      <c r="C304" s="44"/>
    </row>
    <row r="305" spans="1:3" x14ac:dyDescent="0.3">
      <c r="A305" s="14"/>
      <c r="B305" s="14"/>
      <c r="C305" s="44"/>
    </row>
    <row r="306" spans="1:3" x14ac:dyDescent="0.3">
      <c r="A306" s="14"/>
      <c r="B306" s="14"/>
      <c r="C306" s="44"/>
    </row>
    <row r="307" spans="1:3" x14ac:dyDescent="0.3">
      <c r="A307" s="14"/>
      <c r="B307" s="14"/>
      <c r="C307" s="44"/>
    </row>
    <row r="308" spans="1:3" x14ac:dyDescent="0.3">
      <c r="A308" s="14"/>
      <c r="B308" s="14"/>
      <c r="C308" s="44"/>
    </row>
    <row r="309" spans="1:3" x14ac:dyDescent="0.3">
      <c r="A309" s="14"/>
      <c r="B309" s="14"/>
      <c r="C309" s="44"/>
    </row>
    <row r="310" spans="1:3" x14ac:dyDescent="0.3">
      <c r="A310" s="14"/>
      <c r="B310" s="14"/>
      <c r="C310" s="44"/>
    </row>
    <row r="311" spans="1:3" x14ac:dyDescent="0.3">
      <c r="A311" s="14"/>
      <c r="B311" s="14"/>
      <c r="C311" s="44"/>
    </row>
    <row r="312" spans="1:3" x14ac:dyDescent="0.3">
      <c r="A312" s="14"/>
      <c r="B312" s="14"/>
      <c r="C312" s="44"/>
    </row>
    <row r="313" spans="1:3" x14ac:dyDescent="0.3">
      <c r="A313" s="14"/>
      <c r="B313" s="14"/>
      <c r="C313" s="44"/>
    </row>
    <row r="314" spans="1:3" x14ac:dyDescent="0.3">
      <c r="A314" s="14"/>
      <c r="B314" s="14"/>
      <c r="C314" s="44"/>
    </row>
    <row r="315" spans="1:3" x14ac:dyDescent="0.3">
      <c r="A315" s="14"/>
      <c r="B315" s="14"/>
      <c r="C315" s="44"/>
    </row>
    <row r="316" spans="1:3" x14ac:dyDescent="0.3">
      <c r="A316" s="14"/>
      <c r="B316" s="14"/>
      <c r="C316" s="44"/>
    </row>
    <row r="317" spans="1:3" x14ac:dyDescent="0.3">
      <c r="A317" s="14"/>
      <c r="B317" s="14"/>
      <c r="C317" s="44"/>
    </row>
    <row r="318" spans="1:3" x14ac:dyDescent="0.3">
      <c r="A318" s="14"/>
      <c r="B318" s="14"/>
      <c r="C318" s="44"/>
    </row>
    <row r="319" spans="1:3" x14ac:dyDescent="0.3">
      <c r="A319" s="14"/>
      <c r="B319" s="14"/>
      <c r="C319" s="44"/>
    </row>
    <row r="320" spans="1:3" x14ac:dyDescent="0.3">
      <c r="A320" s="14"/>
      <c r="B320" s="14"/>
      <c r="C320" s="44"/>
    </row>
    <row r="321" spans="1:3" x14ac:dyDescent="0.3">
      <c r="A321" s="14"/>
      <c r="B321" s="14"/>
      <c r="C321" s="44"/>
    </row>
    <row r="322" spans="1:3" x14ac:dyDescent="0.3">
      <c r="A322" s="14"/>
      <c r="B322" s="14"/>
      <c r="C322" s="44"/>
    </row>
    <row r="323" spans="1:3" x14ac:dyDescent="0.3">
      <c r="A323" s="14"/>
      <c r="B323" s="14"/>
      <c r="C323" s="44"/>
    </row>
    <row r="324" spans="1:3" x14ac:dyDescent="0.3">
      <c r="A324" s="14"/>
      <c r="B324" s="14"/>
      <c r="C324" s="44"/>
    </row>
    <row r="325" spans="1:3" x14ac:dyDescent="0.3">
      <c r="A325" s="14"/>
      <c r="B325" s="14"/>
      <c r="C325" s="44"/>
    </row>
    <row r="326" spans="1:3" x14ac:dyDescent="0.3">
      <c r="A326" s="14"/>
      <c r="B326" s="14"/>
      <c r="C326" s="44"/>
    </row>
    <row r="327" spans="1:3" x14ac:dyDescent="0.3">
      <c r="A327" s="14"/>
      <c r="B327" s="14"/>
      <c r="C327" s="44"/>
    </row>
    <row r="328" spans="1:3" x14ac:dyDescent="0.3">
      <c r="A328" s="14"/>
      <c r="B328" s="14"/>
      <c r="C328" s="44"/>
    </row>
    <row r="329" spans="1:3" x14ac:dyDescent="0.3">
      <c r="A329" s="14"/>
      <c r="B329" s="14"/>
      <c r="C329" s="44"/>
    </row>
    <row r="330" spans="1:3" x14ac:dyDescent="0.3">
      <c r="A330" s="14"/>
      <c r="B330" s="14"/>
      <c r="C330" s="44"/>
    </row>
    <row r="331" spans="1:3" x14ac:dyDescent="0.3">
      <c r="A331" s="14"/>
      <c r="B331" s="14"/>
      <c r="C331" s="44"/>
    </row>
    <row r="332" spans="1:3" x14ac:dyDescent="0.3">
      <c r="A332" s="14"/>
      <c r="B332" s="14"/>
      <c r="C332" s="44"/>
    </row>
    <row r="333" spans="1:3" x14ac:dyDescent="0.3">
      <c r="A333" s="14"/>
      <c r="B333" s="14"/>
      <c r="C333" s="44"/>
    </row>
    <row r="334" spans="1:3" x14ac:dyDescent="0.3">
      <c r="A334" s="14"/>
      <c r="B334" s="14"/>
      <c r="C334" s="44"/>
    </row>
    <row r="335" spans="1:3" x14ac:dyDescent="0.3">
      <c r="A335" s="14"/>
      <c r="B335" s="14"/>
      <c r="C335" s="44"/>
    </row>
    <row r="336" spans="1:3" x14ac:dyDescent="0.3">
      <c r="A336" s="14"/>
      <c r="B336" s="14"/>
      <c r="C336" s="44"/>
    </row>
    <row r="337" spans="1:3" x14ac:dyDescent="0.3">
      <c r="A337" s="14"/>
      <c r="B337" s="14"/>
      <c r="C337" s="44"/>
    </row>
    <row r="338" spans="1:3" x14ac:dyDescent="0.3">
      <c r="A338" s="14"/>
      <c r="B338" s="14"/>
      <c r="C338" s="44"/>
    </row>
    <row r="339" spans="1:3" x14ac:dyDescent="0.3">
      <c r="A339" s="14"/>
      <c r="B339" s="14"/>
      <c r="C339" s="44"/>
    </row>
    <row r="340" spans="1:3" x14ac:dyDescent="0.3">
      <c r="A340" s="14"/>
      <c r="B340" s="14"/>
      <c r="C340" s="44"/>
    </row>
    <row r="341" spans="1:3" x14ac:dyDescent="0.3">
      <c r="A341" s="14"/>
      <c r="B341" s="14"/>
      <c r="C341" s="44"/>
    </row>
    <row r="342" spans="1:3" x14ac:dyDescent="0.3">
      <c r="A342" s="14"/>
      <c r="B342" s="14"/>
      <c r="C342" s="44"/>
    </row>
    <row r="343" spans="1:3" x14ac:dyDescent="0.3">
      <c r="A343" s="14"/>
      <c r="B343" s="14"/>
      <c r="C343" s="44"/>
    </row>
    <row r="344" spans="1:3" x14ac:dyDescent="0.3">
      <c r="A344" s="14"/>
      <c r="B344" s="14"/>
      <c r="C344" s="44"/>
    </row>
    <row r="345" spans="1:3" x14ac:dyDescent="0.3">
      <c r="A345" s="14"/>
      <c r="B345" s="14"/>
      <c r="C345" s="44"/>
    </row>
    <row r="346" spans="1:3" x14ac:dyDescent="0.3">
      <c r="A346" s="14"/>
      <c r="B346" s="14"/>
      <c r="C346" s="44"/>
    </row>
    <row r="347" spans="1:3" x14ac:dyDescent="0.3">
      <c r="A347" s="14"/>
      <c r="B347" s="14"/>
      <c r="C347" s="44"/>
    </row>
    <row r="348" spans="1:3" x14ac:dyDescent="0.3">
      <c r="A348" s="14"/>
      <c r="B348" s="14"/>
      <c r="C348" s="44"/>
    </row>
    <row r="349" spans="1:3" x14ac:dyDescent="0.3">
      <c r="A349" s="14"/>
      <c r="B349" s="14"/>
      <c r="C349" s="44"/>
    </row>
    <row r="350" spans="1:3" x14ac:dyDescent="0.3">
      <c r="A350" s="14"/>
      <c r="B350" s="14"/>
      <c r="C350" s="44"/>
    </row>
    <row r="351" spans="1:3" x14ac:dyDescent="0.3">
      <c r="A351" s="14"/>
      <c r="B351" s="14"/>
      <c r="C351" s="44"/>
    </row>
    <row r="352" spans="1:3" x14ac:dyDescent="0.3">
      <c r="A352" s="14"/>
      <c r="B352" s="14"/>
      <c r="C352" s="44"/>
    </row>
    <row r="353" spans="1:3" x14ac:dyDescent="0.3">
      <c r="A353" s="14"/>
      <c r="B353" s="14"/>
      <c r="C353" s="44"/>
    </row>
    <row r="354" spans="1:3" x14ac:dyDescent="0.3">
      <c r="A354" s="14"/>
      <c r="B354" s="14"/>
      <c r="C354" s="44"/>
    </row>
    <row r="355" spans="1:3" x14ac:dyDescent="0.3">
      <c r="A355" s="14"/>
      <c r="B355" s="14"/>
      <c r="C355" s="44"/>
    </row>
    <row r="356" spans="1:3" x14ac:dyDescent="0.3">
      <c r="A356" s="14"/>
      <c r="B356" s="14"/>
      <c r="C356" s="44"/>
    </row>
    <row r="357" spans="1:3" x14ac:dyDescent="0.3">
      <c r="A357" s="14"/>
      <c r="B357" s="14"/>
      <c r="C357" s="44"/>
    </row>
    <row r="358" spans="1:3" x14ac:dyDescent="0.3">
      <c r="A358" s="14"/>
      <c r="B358" s="14"/>
      <c r="C358" s="44"/>
    </row>
    <row r="359" spans="1:3" x14ac:dyDescent="0.3">
      <c r="A359" s="14"/>
      <c r="B359" s="14"/>
      <c r="C359" s="44"/>
    </row>
    <row r="360" spans="1:3" x14ac:dyDescent="0.3">
      <c r="A360" s="14"/>
      <c r="B360" s="14"/>
      <c r="C360" s="44"/>
    </row>
    <row r="361" spans="1:3" x14ac:dyDescent="0.3">
      <c r="A361" s="14"/>
      <c r="B361" s="14"/>
      <c r="C361" s="44"/>
    </row>
    <row r="362" spans="1:3" x14ac:dyDescent="0.3">
      <c r="A362" s="14"/>
      <c r="B362" s="14"/>
      <c r="C362" s="44"/>
    </row>
    <row r="363" spans="1:3" x14ac:dyDescent="0.3">
      <c r="A363" s="14"/>
      <c r="B363" s="14"/>
      <c r="C363" s="44"/>
    </row>
    <row r="364" spans="1:3" x14ac:dyDescent="0.3">
      <c r="A364" s="14"/>
      <c r="B364" s="14"/>
      <c r="C364" s="44"/>
    </row>
    <row r="365" spans="1:3" x14ac:dyDescent="0.3">
      <c r="A365" s="14"/>
      <c r="B365" s="14"/>
      <c r="C365" s="44"/>
    </row>
    <row r="366" spans="1:3" x14ac:dyDescent="0.3">
      <c r="A366" s="14"/>
      <c r="B366" s="14"/>
      <c r="C366" s="44"/>
    </row>
    <row r="367" spans="1:3" x14ac:dyDescent="0.3">
      <c r="A367" s="14"/>
      <c r="B367" s="14"/>
      <c r="C367" s="44"/>
    </row>
    <row r="368" spans="1:3" x14ac:dyDescent="0.3">
      <c r="A368" s="14"/>
      <c r="B368" s="14"/>
      <c r="C368" s="44"/>
    </row>
    <row r="369" spans="1:3" x14ac:dyDescent="0.3">
      <c r="A369" s="14"/>
      <c r="B369" s="14"/>
      <c r="C369" s="44"/>
    </row>
    <row r="370" spans="1:3" x14ac:dyDescent="0.3">
      <c r="A370" s="14"/>
      <c r="B370" s="14"/>
      <c r="C370" s="44"/>
    </row>
    <row r="371" spans="1:3" x14ac:dyDescent="0.3">
      <c r="A371" s="14"/>
      <c r="B371" s="14"/>
      <c r="C371" s="44"/>
    </row>
    <row r="372" spans="1:3" x14ac:dyDescent="0.3">
      <c r="A372" s="14"/>
      <c r="B372" s="14"/>
      <c r="C372" s="44"/>
    </row>
    <row r="373" spans="1:3" x14ac:dyDescent="0.3">
      <c r="A373" s="14"/>
      <c r="B373" s="14"/>
      <c r="C373" s="44"/>
    </row>
    <row r="374" spans="1:3" x14ac:dyDescent="0.3">
      <c r="A374" s="14"/>
      <c r="B374" s="14"/>
      <c r="C374" s="44"/>
    </row>
    <row r="375" spans="1:3" x14ac:dyDescent="0.3">
      <c r="A375" s="14"/>
      <c r="B375" s="14"/>
      <c r="C375" s="44"/>
    </row>
    <row r="376" spans="1:3" x14ac:dyDescent="0.3">
      <c r="A376" s="14"/>
      <c r="B376" s="14"/>
      <c r="C376" s="44"/>
    </row>
    <row r="377" spans="1:3" x14ac:dyDescent="0.3">
      <c r="A377" s="14"/>
      <c r="B377" s="14"/>
      <c r="C377" s="44"/>
    </row>
    <row r="378" spans="1:3" x14ac:dyDescent="0.3">
      <c r="A378" s="14"/>
      <c r="B378" s="14"/>
      <c r="C378" s="44"/>
    </row>
    <row r="379" spans="1:3" x14ac:dyDescent="0.3">
      <c r="A379" s="14"/>
      <c r="B379" s="14"/>
      <c r="C379" s="44"/>
    </row>
    <row r="380" spans="1:3" x14ac:dyDescent="0.3">
      <c r="A380" s="14"/>
      <c r="B380" s="14"/>
      <c r="C380" s="44"/>
    </row>
    <row r="381" spans="1:3" x14ac:dyDescent="0.3">
      <c r="A381" s="14"/>
      <c r="B381" s="14"/>
      <c r="C381" s="44"/>
    </row>
    <row r="382" spans="1:3" x14ac:dyDescent="0.3">
      <c r="A382" s="14"/>
      <c r="B382" s="14"/>
      <c r="C382" s="44"/>
    </row>
    <row r="383" spans="1:3" x14ac:dyDescent="0.3">
      <c r="A383" s="14"/>
      <c r="B383" s="14"/>
      <c r="C383" s="44"/>
    </row>
    <row r="384" spans="1:3" x14ac:dyDescent="0.3">
      <c r="A384" s="14"/>
      <c r="B384" s="14"/>
      <c r="C384" s="44"/>
    </row>
    <row r="385" spans="1:3" x14ac:dyDescent="0.3">
      <c r="A385" s="14"/>
      <c r="B385" s="14"/>
      <c r="C385" s="44"/>
    </row>
    <row r="386" spans="1:3" x14ac:dyDescent="0.3">
      <c r="A386" s="14"/>
      <c r="B386" s="14"/>
      <c r="C386" s="44"/>
    </row>
    <row r="387" spans="1:3" x14ac:dyDescent="0.3">
      <c r="A387" s="14"/>
      <c r="B387" s="14"/>
      <c r="C387" s="44"/>
    </row>
    <row r="388" spans="1:3" x14ac:dyDescent="0.3">
      <c r="A388" s="14"/>
      <c r="B388" s="14"/>
      <c r="C388" s="44"/>
    </row>
    <row r="389" spans="1:3" x14ac:dyDescent="0.3">
      <c r="A389" s="14"/>
      <c r="B389" s="14"/>
      <c r="C389" s="44"/>
    </row>
    <row r="390" spans="1:3" x14ac:dyDescent="0.3">
      <c r="A390" s="14"/>
      <c r="B390" s="14"/>
      <c r="C390" s="44"/>
    </row>
    <row r="391" spans="1:3" x14ac:dyDescent="0.3">
      <c r="A391" s="14"/>
      <c r="B391" s="14"/>
      <c r="C391" s="44"/>
    </row>
    <row r="392" spans="1:3" x14ac:dyDescent="0.3">
      <c r="A392" s="14"/>
      <c r="B392" s="14"/>
      <c r="C392" s="44"/>
    </row>
    <row r="393" spans="1:3" x14ac:dyDescent="0.3">
      <c r="A393" s="14"/>
      <c r="B393" s="14"/>
      <c r="C393" s="44"/>
    </row>
    <row r="394" spans="1:3" x14ac:dyDescent="0.3">
      <c r="A394" s="14"/>
      <c r="B394" s="14"/>
      <c r="C394" s="44"/>
    </row>
    <row r="395" spans="1:3" x14ac:dyDescent="0.3">
      <c r="A395" s="14"/>
      <c r="B395" s="14"/>
      <c r="C395" s="44"/>
    </row>
    <row r="396" spans="1:3" x14ac:dyDescent="0.3">
      <c r="A396" s="14"/>
      <c r="B396" s="14"/>
      <c r="C396" s="44"/>
    </row>
    <row r="397" spans="1:3" x14ac:dyDescent="0.3">
      <c r="A397" s="14"/>
      <c r="B397" s="14"/>
      <c r="C397" s="44"/>
    </row>
    <row r="398" spans="1:3" x14ac:dyDescent="0.3">
      <c r="A398" s="14"/>
      <c r="B398" s="14"/>
      <c r="C398" s="44"/>
    </row>
    <row r="399" spans="1:3" x14ac:dyDescent="0.3">
      <c r="A399" s="14"/>
      <c r="B399" s="14"/>
      <c r="C399" s="44"/>
    </row>
    <row r="400" spans="1:3" x14ac:dyDescent="0.3">
      <c r="A400" s="14"/>
      <c r="B400" s="14"/>
      <c r="C400" s="44"/>
    </row>
    <row r="401" spans="1:3" x14ac:dyDescent="0.3">
      <c r="A401" s="14"/>
      <c r="B401" s="14"/>
      <c r="C401" s="44"/>
    </row>
    <row r="402" spans="1:3" x14ac:dyDescent="0.3">
      <c r="A402" s="14"/>
      <c r="B402" s="14"/>
      <c r="C402" s="44"/>
    </row>
    <row r="403" spans="1:3" x14ac:dyDescent="0.3">
      <c r="A403" s="14"/>
      <c r="B403" s="14"/>
      <c r="C403" s="44"/>
    </row>
    <row r="404" spans="1:3" x14ac:dyDescent="0.3">
      <c r="A404" s="14"/>
      <c r="B404" s="14"/>
      <c r="C404" s="44"/>
    </row>
    <row r="405" spans="1:3" x14ac:dyDescent="0.3">
      <c r="A405" s="14"/>
      <c r="B405" s="14"/>
      <c r="C405" s="44"/>
    </row>
    <row r="406" spans="1:3" x14ac:dyDescent="0.3">
      <c r="A406" s="14"/>
      <c r="B406" s="14"/>
      <c r="C406" s="44"/>
    </row>
    <row r="407" spans="1:3" x14ac:dyDescent="0.3">
      <c r="A407" s="14"/>
      <c r="B407" s="14"/>
      <c r="C407" s="44"/>
    </row>
    <row r="408" spans="1:3" x14ac:dyDescent="0.3">
      <c r="A408" s="14"/>
      <c r="B408" s="14"/>
      <c r="C408" s="44"/>
    </row>
    <row r="409" spans="1:3" x14ac:dyDescent="0.3">
      <c r="A409" s="14"/>
      <c r="B409" s="14"/>
      <c r="C409" s="44"/>
    </row>
    <row r="410" spans="1:3" x14ac:dyDescent="0.3">
      <c r="A410" s="14"/>
      <c r="B410" s="14"/>
      <c r="C410" s="44"/>
    </row>
    <row r="411" spans="1:3" x14ac:dyDescent="0.3">
      <c r="A411" s="14"/>
      <c r="B411" s="14"/>
      <c r="C411" s="44"/>
    </row>
    <row r="412" spans="1:3" x14ac:dyDescent="0.3">
      <c r="A412" s="14"/>
      <c r="B412" s="14"/>
      <c r="C412" s="44"/>
    </row>
    <row r="413" spans="1:3" x14ac:dyDescent="0.3">
      <c r="A413" s="14"/>
      <c r="B413" s="14"/>
      <c r="C413" s="44"/>
    </row>
    <row r="414" spans="1:3" x14ac:dyDescent="0.3">
      <c r="A414" s="14"/>
      <c r="B414" s="14"/>
      <c r="C414" s="44"/>
    </row>
    <row r="415" spans="1:3" x14ac:dyDescent="0.3">
      <c r="A415" s="14"/>
      <c r="B415" s="14"/>
      <c r="C415" s="44"/>
    </row>
    <row r="416" spans="1:3" x14ac:dyDescent="0.3">
      <c r="A416" s="14"/>
      <c r="B416" s="14"/>
      <c r="C416" s="44"/>
    </row>
    <row r="417" spans="1:3" x14ac:dyDescent="0.3">
      <c r="A417" s="14"/>
      <c r="B417" s="14"/>
      <c r="C417" s="44"/>
    </row>
    <row r="418" spans="1:3" x14ac:dyDescent="0.3">
      <c r="A418" s="14"/>
      <c r="B418" s="14"/>
      <c r="C418" s="44"/>
    </row>
    <row r="419" spans="1:3" x14ac:dyDescent="0.3">
      <c r="A419" s="14"/>
      <c r="B419" s="14"/>
      <c r="C419" s="44"/>
    </row>
    <row r="420" spans="1:3" x14ac:dyDescent="0.3">
      <c r="A420" s="14"/>
      <c r="B420" s="14"/>
      <c r="C420" s="44"/>
    </row>
    <row r="421" spans="1:3" x14ac:dyDescent="0.3">
      <c r="A421" s="14"/>
      <c r="B421" s="14"/>
      <c r="C421" s="44"/>
    </row>
    <row r="422" spans="1:3" x14ac:dyDescent="0.3">
      <c r="A422" s="14"/>
      <c r="B422" s="14"/>
      <c r="C422" s="44"/>
    </row>
    <row r="423" spans="1:3" x14ac:dyDescent="0.3">
      <c r="A423" s="14"/>
      <c r="B423" s="14"/>
      <c r="C423" s="44"/>
    </row>
    <row r="424" spans="1:3" x14ac:dyDescent="0.3">
      <c r="A424" s="14"/>
      <c r="B424" s="14"/>
      <c r="C424" s="44"/>
    </row>
    <row r="425" spans="1:3" x14ac:dyDescent="0.3">
      <c r="A425" s="14"/>
      <c r="B425" s="14"/>
      <c r="C425" s="44"/>
    </row>
    <row r="426" spans="1:3" x14ac:dyDescent="0.3">
      <c r="A426" s="14"/>
      <c r="B426" s="14"/>
      <c r="C426" s="44"/>
    </row>
    <row r="427" spans="1:3" x14ac:dyDescent="0.3">
      <c r="A427" s="14"/>
      <c r="B427" s="14"/>
      <c r="C427" s="44"/>
    </row>
    <row r="428" spans="1:3" x14ac:dyDescent="0.3">
      <c r="A428" s="14"/>
      <c r="B428" s="14"/>
      <c r="C428" s="44"/>
    </row>
    <row r="429" spans="1:3" x14ac:dyDescent="0.3">
      <c r="A429" s="14"/>
      <c r="B429" s="14"/>
      <c r="C429" s="44"/>
    </row>
    <row r="430" spans="1:3" x14ac:dyDescent="0.3">
      <c r="A430" s="14"/>
      <c r="B430" s="14"/>
      <c r="C430" s="44"/>
    </row>
    <row r="431" spans="1:3" x14ac:dyDescent="0.3">
      <c r="A431" s="14"/>
      <c r="B431" s="14"/>
      <c r="C431" s="44"/>
    </row>
    <row r="432" spans="1:3" x14ac:dyDescent="0.3">
      <c r="A432" s="14"/>
      <c r="B432" s="14"/>
      <c r="C432" s="44"/>
    </row>
    <row r="433" spans="1:3" x14ac:dyDescent="0.3">
      <c r="A433" s="14"/>
      <c r="B433" s="14"/>
      <c r="C433" s="44"/>
    </row>
    <row r="434" spans="1:3" x14ac:dyDescent="0.3">
      <c r="A434" s="14"/>
      <c r="B434" s="14"/>
      <c r="C434" s="44"/>
    </row>
    <row r="435" spans="1:3" x14ac:dyDescent="0.3">
      <c r="A435" s="14"/>
      <c r="B435" s="14"/>
      <c r="C435" s="44"/>
    </row>
    <row r="436" spans="1:3" x14ac:dyDescent="0.3">
      <c r="A436" s="14"/>
      <c r="B436" s="14"/>
      <c r="C436" s="44"/>
    </row>
    <row r="437" spans="1:3" x14ac:dyDescent="0.3">
      <c r="A437" s="14"/>
      <c r="B437" s="14"/>
      <c r="C437" s="44"/>
    </row>
    <row r="438" spans="1:3" x14ac:dyDescent="0.3">
      <c r="A438" s="14"/>
      <c r="B438" s="14"/>
      <c r="C438" s="44"/>
    </row>
    <row r="439" spans="1:3" x14ac:dyDescent="0.3">
      <c r="A439" s="14"/>
      <c r="B439" s="14"/>
      <c r="C439" s="44"/>
    </row>
    <row r="440" spans="1:3" x14ac:dyDescent="0.3">
      <c r="A440" s="14"/>
      <c r="B440" s="14"/>
      <c r="C440" s="44"/>
    </row>
    <row r="441" spans="1:3" x14ac:dyDescent="0.3">
      <c r="A441" s="14"/>
      <c r="B441" s="14"/>
      <c r="C441" s="44"/>
    </row>
    <row r="442" spans="1:3" x14ac:dyDescent="0.3">
      <c r="A442" s="14"/>
      <c r="B442" s="14"/>
      <c r="C442" s="44"/>
    </row>
    <row r="443" spans="1:3" x14ac:dyDescent="0.3">
      <c r="A443" s="14"/>
      <c r="B443" s="14"/>
      <c r="C443" s="44"/>
    </row>
    <row r="444" spans="1:3" x14ac:dyDescent="0.3">
      <c r="A444" s="14"/>
      <c r="B444" s="14"/>
      <c r="C444" s="44"/>
    </row>
    <row r="445" spans="1:3" x14ac:dyDescent="0.3">
      <c r="A445" s="14"/>
      <c r="B445" s="14"/>
      <c r="C445" s="44"/>
    </row>
    <row r="446" spans="1:3" x14ac:dyDescent="0.3">
      <c r="A446" s="14"/>
      <c r="B446" s="14"/>
      <c r="C446" s="44"/>
    </row>
    <row r="447" spans="1:3" x14ac:dyDescent="0.3">
      <c r="A447" s="14"/>
      <c r="B447" s="14"/>
      <c r="C447" s="44"/>
    </row>
    <row r="448" spans="1:3" x14ac:dyDescent="0.3">
      <c r="A448" s="14"/>
      <c r="B448" s="14"/>
      <c r="C448" s="44"/>
    </row>
    <row r="449" spans="1:3" x14ac:dyDescent="0.3">
      <c r="A449" s="14"/>
      <c r="B449" s="14"/>
      <c r="C449" s="44"/>
    </row>
    <row r="450" spans="1:3" x14ac:dyDescent="0.3">
      <c r="A450" s="14"/>
      <c r="B450" s="14"/>
      <c r="C450" s="44"/>
    </row>
    <row r="451" spans="1:3" x14ac:dyDescent="0.3">
      <c r="A451" s="14"/>
      <c r="B451" s="14"/>
      <c r="C451" s="44"/>
    </row>
    <row r="452" spans="1:3" x14ac:dyDescent="0.3">
      <c r="A452" s="14"/>
      <c r="B452" s="14"/>
      <c r="C452" s="44"/>
    </row>
    <row r="453" spans="1:3" x14ac:dyDescent="0.3">
      <c r="A453" s="14"/>
      <c r="B453" s="14"/>
      <c r="C453" s="44"/>
    </row>
    <row r="454" spans="1:3" x14ac:dyDescent="0.3">
      <c r="A454" s="14"/>
      <c r="B454" s="14"/>
      <c r="C454" s="44"/>
    </row>
    <row r="455" spans="1:3" x14ac:dyDescent="0.3">
      <c r="A455" s="14"/>
      <c r="B455" s="14"/>
      <c r="C455" s="44"/>
    </row>
    <row r="456" spans="1:3" x14ac:dyDescent="0.3">
      <c r="A456" s="14"/>
      <c r="B456" s="14"/>
      <c r="C456" s="44"/>
    </row>
    <row r="457" spans="1:3" x14ac:dyDescent="0.3">
      <c r="A457" s="14"/>
      <c r="B457" s="14"/>
      <c r="C457" s="44"/>
    </row>
    <row r="458" spans="1:3" x14ac:dyDescent="0.3">
      <c r="A458" s="14"/>
      <c r="B458" s="14"/>
      <c r="C458" s="44"/>
    </row>
    <row r="459" spans="1:3" x14ac:dyDescent="0.3">
      <c r="A459" s="14"/>
      <c r="B459" s="14"/>
      <c r="C459" s="44"/>
    </row>
    <row r="460" spans="1:3" x14ac:dyDescent="0.3">
      <c r="A460" s="14"/>
      <c r="B460" s="14"/>
      <c r="C460" s="44"/>
    </row>
    <row r="461" spans="1:3" x14ac:dyDescent="0.3">
      <c r="A461" s="14"/>
      <c r="B461" s="14"/>
      <c r="C461" s="44"/>
    </row>
    <row r="462" spans="1:3" x14ac:dyDescent="0.3">
      <c r="A462" s="14"/>
      <c r="B462" s="14"/>
      <c r="C462" s="44"/>
    </row>
    <row r="463" spans="1:3" x14ac:dyDescent="0.3">
      <c r="A463" s="14"/>
      <c r="B463" s="14"/>
      <c r="C463" s="44"/>
    </row>
    <row r="464" spans="1:3" x14ac:dyDescent="0.3">
      <c r="A464" s="14"/>
      <c r="B464" s="14"/>
      <c r="C464" s="44"/>
    </row>
    <row r="465" spans="1:3" x14ac:dyDescent="0.3">
      <c r="A465" s="14"/>
      <c r="B465" s="14"/>
      <c r="C465" s="44"/>
    </row>
    <row r="466" spans="1:3" x14ac:dyDescent="0.3">
      <c r="A466" s="14"/>
      <c r="B466" s="14"/>
      <c r="C466" s="44"/>
    </row>
    <row r="467" spans="1:3" x14ac:dyDescent="0.3">
      <c r="A467" s="14"/>
      <c r="B467" s="14"/>
      <c r="C467" s="44"/>
    </row>
    <row r="468" spans="1:3" x14ac:dyDescent="0.3">
      <c r="A468" s="14"/>
      <c r="B468" s="14"/>
      <c r="C468" s="44"/>
    </row>
    <row r="469" spans="1:3" x14ac:dyDescent="0.3">
      <c r="A469" s="14"/>
      <c r="B469" s="14"/>
      <c r="C469" s="44"/>
    </row>
    <row r="470" spans="1:3" x14ac:dyDescent="0.3">
      <c r="A470" s="14"/>
      <c r="B470" s="14"/>
      <c r="C470" s="44"/>
    </row>
    <row r="471" spans="1:3" x14ac:dyDescent="0.3">
      <c r="A471" s="14"/>
      <c r="B471" s="14"/>
      <c r="C471" s="44"/>
    </row>
    <row r="472" spans="1:3" x14ac:dyDescent="0.3">
      <c r="A472" s="14"/>
      <c r="B472" s="14"/>
      <c r="C472" s="44"/>
    </row>
    <row r="473" spans="1:3" x14ac:dyDescent="0.3">
      <c r="A473" s="14"/>
      <c r="B473" s="14"/>
      <c r="C473" s="44"/>
    </row>
    <row r="474" spans="1:3" x14ac:dyDescent="0.3">
      <c r="A474" s="14"/>
      <c r="B474" s="14"/>
      <c r="C474" s="44"/>
    </row>
    <row r="475" spans="1:3" x14ac:dyDescent="0.3">
      <c r="A475" s="14"/>
      <c r="B475" s="14"/>
      <c r="C475" s="44"/>
    </row>
    <row r="476" spans="1:3" x14ac:dyDescent="0.3">
      <c r="A476" s="14"/>
      <c r="B476" s="14"/>
      <c r="C476" s="44"/>
    </row>
    <row r="477" spans="1:3" x14ac:dyDescent="0.3">
      <c r="A477" s="14"/>
      <c r="B477" s="14"/>
      <c r="C477" s="44"/>
    </row>
    <row r="478" spans="1:3" x14ac:dyDescent="0.3">
      <c r="A478" s="14"/>
      <c r="B478" s="14"/>
      <c r="C478" s="44"/>
    </row>
    <row r="479" spans="1:3" x14ac:dyDescent="0.3">
      <c r="A479" s="14"/>
      <c r="B479" s="14"/>
      <c r="C479" s="44"/>
    </row>
    <row r="480" spans="1:3" x14ac:dyDescent="0.3">
      <c r="A480" s="14"/>
      <c r="B480" s="14"/>
      <c r="C480" s="44"/>
    </row>
    <row r="481" spans="1:3" x14ac:dyDescent="0.3">
      <c r="A481" s="14"/>
      <c r="B481" s="14"/>
      <c r="C481" s="44"/>
    </row>
    <row r="482" spans="1:3" x14ac:dyDescent="0.3">
      <c r="A482" s="14"/>
      <c r="B482" s="14"/>
      <c r="C482" s="44"/>
    </row>
    <row r="483" spans="1:3" x14ac:dyDescent="0.3">
      <c r="A483" s="14"/>
      <c r="B483" s="14"/>
      <c r="C483" s="44"/>
    </row>
    <row r="484" spans="1:3" x14ac:dyDescent="0.3">
      <c r="A484" s="14"/>
      <c r="B484" s="14"/>
      <c r="C484" s="44"/>
    </row>
    <row r="485" spans="1:3" x14ac:dyDescent="0.3">
      <c r="A485" s="14"/>
      <c r="B485" s="14"/>
      <c r="C485" s="44"/>
    </row>
    <row r="486" spans="1:3" x14ac:dyDescent="0.3">
      <c r="A486" s="14"/>
      <c r="B486" s="14"/>
      <c r="C486" s="44"/>
    </row>
    <row r="487" spans="1:3" x14ac:dyDescent="0.3">
      <c r="A487" s="14"/>
      <c r="B487" s="14"/>
      <c r="C487" s="44"/>
    </row>
    <row r="488" spans="1:3" x14ac:dyDescent="0.3">
      <c r="A488" s="14"/>
      <c r="B488" s="14"/>
      <c r="C488" s="44"/>
    </row>
    <row r="489" spans="1:3" x14ac:dyDescent="0.3">
      <c r="A489" s="14"/>
      <c r="B489" s="14"/>
      <c r="C489" s="44"/>
    </row>
    <row r="490" spans="1:3" x14ac:dyDescent="0.3">
      <c r="A490" s="14"/>
      <c r="B490" s="14"/>
      <c r="C490" s="44"/>
    </row>
    <row r="491" spans="1:3" x14ac:dyDescent="0.3">
      <c r="A491" s="14"/>
      <c r="B491" s="14"/>
      <c r="C491" s="44"/>
    </row>
    <row r="492" spans="1:3" x14ac:dyDescent="0.3">
      <c r="A492" s="14"/>
      <c r="B492" s="14"/>
      <c r="C492" s="44"/>
    </row>
    <row r="493" spans="1:3" x14ac:dyDescent="0.3">
      <c r="A493" s="14"/>
      <c r="B493" s="14"/>
      <c r="C493" s="44"/>
    </row>
    <row r="494" spans="1:3" x14ac:dyDescent="0.3">
      <c r="A494" s="14"/>
      <c r="B494" s="14"/>
      <c r="C494" s="44"/>
    </row>
  </sheetData>
  <sortState xmlns:xlrd2="http://schemas.microsoft.com/office/spreadsheetml/2017/richdata2" ref="G2:G65">
    <sortCondition ref="G2:G65"/>
  </sortState>
  <mergeCells count="1">
    <mergeCell ref="A1:C1"/>
  </mergeCells>
  <printOptions gridLines="1"/>
  <pageMargins left="0.82677165354330717" right="0.23622047244094491" top="0.35433070866141736" bottom="0.19685039370078741" header="0.51181102362204722" footer="0.19685039370078741"/>
  <pageSetup paperSize="9" scale="95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DC0D-F2B0-42EB-941D-168A78621990}">
  <dimension ref="A1:I126"/>
  <sheetViews>
    <sheetView workbookViewId="0">
      <selection sqref="A1:XFD1048576"/>
    </sheetView>
  </sheetViews>
  <sheetFormatPr defaultRowHeight="14.4" x14ac:dyDescent="0.3"/>
  <cols>
    <col min="1" max="1" width="18.6640625" customWidth="1"/>
    <col min="2" max="2" width="33.21875" customWidth="1"/>
    <col min="3" max="3" width="20.6640625" style="72" customWidth="1"/>
    <col min="4" max="4" width="57" bestFit="1" customWidth="1"/>
    <col min="5" max="8" width="0" hidden="1" customWidth="1"/>
  </cols>
  <sheetData>
    <row r="1" spans="1:8" ht="57" customHeight="1" x14ac:dyDescent="0.3">
      <c r="A1" s="118" t="s">
        <v>133</v>
      </c>
      <c r="B1" s="119"/>
      <c r="C1" s="119"/>
      <c r="D1" s="58" t="s">
        <v>98</v>
      </c>
      <c r="E1" s="52" t="s">
        <v>87</v>
      </c>
      <c r="F1" s="39" t="s">
        <v>88</v>
      </c>
      <c r="H1" s="39" t="s">
        <v>86</v>
      </c>
    </row>
    <row r="2" spans="1:8" x14ac:dyDescent="0.3">
      <c r="A2" s="14" t="s">
        <v>1</v>
      </c>
      <c r="B2" s="14" t="s">
        <v>0</v>
      </c>
      <c r="C2" s="66"/>
      <c r="D2" s="58"/>
      <c r="E2" s="53"/>
      <c r="F2" s="3"/>
      <c r="H2" s="5"/>
    </row>
    <row r="3" spans="1:8" x14ac:dyDescent="0.3">
      <c r="A3" s="20">
        <v>1</v>
      </c>
      <c r="B3" s="21" t="s">
        <v>2</v>
      </c>
      <c r="C3" s="64">
        <v>45613</v>
      </c>
      <c r="D3" s="58" t="s">
        <v>132</v>
      </c>
      <c r="E3" s="54">
        <v>40726</v>
      </c>
      <c r="F3" s="3">
        <v>40726</v>
      </c>
      <c r="H3" s="12">
        <v>40726</v>
      </c>
    </row>
    <row r="4" spans="1:8" x14ac:dyDescent="0.3">
      <c r="A4" s="22">
        <v>2</v>
      </c>
      <c r="B4" s="23" t="s">
        <v>3</v>
      </c>
      <c r="C4" s="65">
        <v>6437.85</v>
      </c>
      <c r="D4" s="61" t="s">
        <v>134</v>
      </c>
      <c r="E4" s="54">
        <v>6437.85</v>
      </c>
      <c r="F4" s="32">
        <v>6437.85</v>
      </c>
      <c r="H4" s="6">
        <v>6437.85</v>
      </c>
    </row>
    <row r="5" spans="1:8" x14ac:dyDescent="0.3">
      <c r="A5" s="22">
        <v>3</v>
      </c>
      <c r="B5" s="23" t="s">
        <v>4</v>
      </c>
      <c r="C5" s="65">
        <v>5731.94</v>
      </c>
      <c r="D5" s="61" t="s">
        <v>134</v>
      </c>
      <c r="E5" s="54">
        <v>5731.94</v>
      </c>
      <c r="F5" s="3">
        <v>5731.94</v>
      </c>
      <c r="H5" s="6">
        <v>5731.94</v>
      </c>
    </row>
    <row r="6" spans="1:8" x14ac:dyDescent="0.3">
      <c r="A6" s="22">
        <v>4</v>
      </c>
      <c r="B6" s="23" t="s">
        <v>5</v>
      </c>
      <c r="C6" s="65">
        <v>1783.64</v>
      </c>
      <c r="D6" s="61" t="s">
        <v>134</v>
      </c>
      <c r="E6" s="54">
        <v>1625.52</v>
      </c>
      <c r="F6" s="3">
        <v>1625.52</v>
      </c>
      <c r="H6" s="6">
        <v>1625.52</v>
      </c>
    </row>
    <row r="7" spans="1:8" x14ac:dyDescent="0.3">
      <c r="A7" s="22">
        <v>5</v>
      </c>
      <c r="B7" s="23" t="s">
        <v>6</v>
      </c>
      <c r="C7" s="65">
        <v>2400</v>
      </c>
      <c r="D7" s="59" t="s">
        <v>105</v>
      </c>
      <c r="E7" s="54">
        <v>2400</v>
      </c>
      <c r="F7" s="3">
        <v>2400</v>
      </c>
      <c r="H7" s="6">
        <v>2400</v>
      </c>
    </row>
    <row r="8" spans="1:8" x14ac:dyDescent="0.3">
      <c r="A8" s="22">
        <v>6</v>
      </c>
      <c r="B8" s="23" t="s">
        <v>7</v>
      </c>
      <c r="C8" s="65">
        <v>13000</v>
      </c>
      <c r="D8" s="59" t="s">
        <v>105</v>
      </c>
      <c r="E8" s="54">
        <v>13000</v>
      </c>
      <c r="F8" s="3">
        <v>13000</v>
      </c>
      <c r="H8" s="6">
        <v>13000</v>
      </c>
    </row>
    <row r="9" spans="1:8" x14ac:dyDescent="0.3">
      <c r="A9" s="24">
        <v>7</v>
      </c>
      <c r="B9" s="25" t="s">
        <v>8</v>
      </c>
      <c r="C9" s="65"/>
      <c r="D9" s="58"/>
      <c r="E9" s="54"/>
      <c r="F9" s="3"/>
      <c r="H9" s="7"/>
    </row>
    <row r="10" spans="1:8" x14ac:dyDescent="0.3">
      <c r="A10" s="1" t="s">
        <v>9</v>
      </c>
      <c r="B10" s="17" t="s">
        <v>0</v>
      </c>
      <c r="C10" s="73">
        <f>SUM(C3:C9)</f>
        <v>74966.429999999993</v>
      </c>
      <c r="D10" s="58"/>
      <c r="E10" s="55">
        <v>69921.31</v>
      </c>
      <c r="F10" s="31">
        <v>69921.31</v>
      </c>
      <c r="H10" s="8">
        <f>SUM(H3:H9)</f>
        <v>69921.31</v>
      </c>
    </row>
    <row r="11" spans="1:8" x14ac:dyDescent="0.3">
      <c r="A11" s="14"/>
      <c r="B11" s="15"/>
      <c r="C11" s="67"/>
      <c r="D11" s="58"/>
      <c r="E11" s="54"/>
      <c r="F11" s="3"/>
      <c r="H11" s="9"/>
    </row>
    <row r="12" spans="1:8" x14ac:dyDescent="0.3">
      <c r="A12" s="14" t="s">
        <v>10</v>
      </c>
      <c r="B12" s="14" t="s">
        <v>0</v>
      </c>
      <c r="C12" s="68"/>
      <c r="D12" s="58"/>
      <c r="E12" s="54"/>
      <c r="F12" s="3"/>
      <c r="H12" s="18"/>
    </row>
    <row r="13" spans="1:8" x14ac:dyDescent="0.3">
      <c r="A13" s="20">
        <v>8</v>
      </c>
      <c r="B13" s="21" t="s">
        <v>11</v>
      </c>
      <c r="C13" s="69">
        <v>3442</v>
      </c>
      <c r="D13" s="58" t="s">
        <v>97</v>
      </c>
      <c r="E13" s="54">
        <v>2458.59</v>
      </c>
      <c r="F13" s="3">
        <v>3278.1</v>
      </c>
      <c r="H13" s="6">
        <v>3278.1</v>
      </c>
    </row>
    <row r="14" spans="1:8" x14ac:dyDescent="0.3">
      <c r="A14" s="22">
        <v>9</v>
      </c>
      <c r="B14" s="23" t="s">
        <v>12</v>
      </c>
      <c r="C14" s="65">
        <v>0</v>
      </c>
      <c r="D14" s="58"/>
      <c r="E14" s="54">
        <v>0</v>
      </c>
      <c r="F14" s="3">
        <v>0</v>
      </c>
      <c r="H14" s="6"/>
    </row>
    <row r="15" spans="1:8" x14ac:dyDescent="0.3">
      <c r="A15" s="22">
        <v>10</v>
      </c>
      <c r="B15" s="23" t="s">
        <v>13</v>
      </c>
      <c r="C15" s="65">
        <v>1</v>
      </c>
      <c r="D15" s="58"/>
      <c r="E15" s="54">
        <v>0</v>
      </c>
      <c r="F15" s="3">
        <v>1</v>
      </c>
      <c r="H15" s="6">
        <v>1</v>
      </c>
    </row>
    <row r="16" spans="1:8" x14ac:dyDescent="0.3">
      <c r="A16" s="22">
        <v>11</v>
      </c>
      <c r="B16" s="23" t="s">
        <v>14</v>
      </c>
      <c r="C16" s="65">
        <v>1</v>
      </c>
      <c r="D16" s="58"/>
      <c r="E16" s="54">
        <v>0</v>
      </c>
      <c r="F16" s="3">
        <v>1</v>
      </c>
      <c r="H16" s="6">
        <v>1</v>
      </c>
    </row>
    <row r="17" spans="1:8" x14ac:dyDescent="0.3">
      <c r="A17" s="22">
        <v>12</v>
      </c>
      <c r="B17" s="23" t="s">
        <v>15</v>
      </c>
      <c r="C17" s="65">
        <v>6000</v>
      </c>
      <c r="D17" s="58" t="s">
        <v>99</v>
      </c>
      <c r="E17" s="54">
        <v>3000</v>
      </c>
      <c r="F17" s="3">
        <v>6000</v>
      </c>
      <c r="H17" s="6">
        <v>5500</v>
      </c>
    </row>
    <row r="18" spans="1:8" x14ac:dyDescent="0.3">
      <c r="A18" s="22">
        <v>13</v>
      </c>
      <c r="B18" s="23" t="s">
        <v>16</v>
      </c>
      <c r="C18" s="65">
        <v>0</v>
      </c>
      <c r="D18" s="58"/>
      <c r="E18" s="54">
        <v>0</v>
      </c>
      <c r="F18" s="3">
        <v>0</v>
      </c>
      <c r="H18" s="6"/>
    </row>
    <row r="19" spans="1:8" x14ac:dyDescent="0.3">
      <c r="A19" s="22">
        <v>14</v>
      </c>
      <c r="B19" s="23" t="s">
        <v>89</v>
      </c>
      <c r="C19" s="65">
        <v>0</v>
      </c>
      <c r="D19" s="58" t="s">
        <v>108</v>
      </c>
      <c r="E19" s="54">
        <v>5715.76</v>
      </c>
      <c r="F19" s="3">
        <v>5715.76</v>
      </c>
      <c r="H19" s="6"/>
    </row>
    <row r="20" spans="1:8" x14ac:dyDescent="0.3">
      <c r="A20" s="22">
        <v>15</v>
      </c>
      <c r="B20" s="23" t="s">
        <v>17</v>
      </c>
      <c r="C20" s="65">
        <v>0</v>
      </c>
      <c r="D20" s="58"/>
      <c r="E20" s="54">
        <v>0</v>
      </c>
      <c r="F20" s="3">
        <v>0</v>
      </c>
      <c r="H20" s="6"/>
    </row>
    <row r="21" spans="1:8" x14ac:dyDescent="0.3">
      <c r="A21" s="22">
        <v>16</v>
      </c>
      <c r="B21" s="23" t="s">
        <v>18</v>
      </c>
      <c r="C21" s="65">
        <v>0</v>
      </c>
      <c r="D21" s="58"/>
      <c r="E21" s="54">
        <v>0</v>
      </c>
      <c r="F21" s="3">
        <v>0</v>
      </c>
      <c r="H21" s="6"/>
    </row>
    <row r="22" spans="1:8" x14ac:dyDescent="0.3">
      <c r="A22" s="22">
        <v>17</v>
      </c>
      <c r="B22" s="23" t="s">
        <v>19</v>
      </c>
      <c r="C22" s="65">
        <v>0</v>
      </c>
      <c r="D22" s="58"/>
      <c r="E22" s="54">
        <v>0</v>
      </c>
      <c r="F22" s="3">
        <v>0</v>
      </c>
      <c r="H22" s="6"/>
    </row>
    <row r="23" spans="1:8" x14ac:dyDescent="0.3">
      <c r="A23" s="22">
        <v>18</v>
      </c>
      <c r="B23" s="23" t="s">
        <v>20</v>
      </c>
      <c r="C23" s="65">
        <v>750</v>
      </c>
      <c r="D23" s="58"/>
      <c r="E23" s="54">
        <v>574.67999999999995</v>
      </c>
      <c r="F23" s="3">
        <v>700</v>
      </c>
      <c r="H23" s="6"/>
    </row>
    <row r="24" spans="1:8" x14ac:dyDescent="0.3">
      <c r="A24" s="26">
        <v>19</v>
      </c>
      <c r="B24" s="23" t="s">
        <v>21</v>
      </c>
      <c r="C24" s="65">
        <v>42</v>
      </c>
      <c r="D24" s="58" t="s">
        <v>106</v>
      </c>
      <c r="E24" s="54">
        <v>42.34</v>
      </c>
      <c r="F24" s="32">
        <v>42.34</v>
      </c>
      <c r="H24" s="6">
        <v>5000</v>
      </c>
    </row>
    <row r="25" spans="1:8" x14ac:dyDescent="0.3">
      <c r="A25" s="27" t="s">
        <v>83</v>
      </c>
      <c r="B25" s="28" t="s">
        <v>84</v>
      </c>
      <c r="C25" s="65">
        <v>5000</v>
      </c>
      <c r="D25" s="58" t="s">
        <v>107</v>
      </c>
      <c r="E25" s="54">
        <v>13600</v>
      </c>
      <c r="F25" s="32">
        <v>13600</v>
      </c>
      <c r="H25" s="7">
        <v>13600</v>
      </c>
    </row>
    <row r="26" spans="1:8" x14ac:dyDescent="0.3">
      <c r="A26" s="29">
        <v>87</v>
      </c>
      <c r="B26" s="30" t="s">
        <v>72</v>
      </c>
      <c r="C26" s="65">
        <v>0</v>
      </c>
      <c r="D26" s="58"/>
      <c r="E26" s="54">
        <v>16</v>
      </c>
      <c r="F26" s="32">
        <v>16</v>
      </c>
      <c r="H26" s="6">
        <v>0</v>
      </c>
    </row>
    <row r="27" spans="1:8" x14ac:dyDescent="0.3">
      <c r="A27" s="29">
        <v>88</v>
      </c>
      <c r="B27" s="30" t="s">
        <v>90</v>
      </c>
      <c r="C27" s="65">
        <v>3000</v>
      </c>
      <c r="D27" s="58" t="s">
        <v>100</v>
      </c>
      <c r="E27" s="54">
        <v>2779.25</v>
      </c>
      <c r="F27" s="32">
        <v>2779.25</v>
      </c>
      <c r="H27" s="6">
        <v>0</v>
      </c>
    </row>
    <row r="28" spans="1:8" x14ac:dyDescent="0.3">
      <c r="A28" s="14" t="s">
        <v>9</v>
      </c>
      <c r="B28" s="15" t="s">
        <v>0</v>
      </c>
      <c r="C28" s="74">
        <f>SUM(C13:C27)</f>
        <v>18236</v>
      </c>
      <c r="D28" s="58"/>
      <c r="E28" s="55">
        <f>SUM(E13:E27)</f>
        <v>28186.620000000003</v>
      </c>
      <c r="F28" s="31">
        <f>SUM(F13:F27)</f>
        <v>32133.45</v>
      </c>
      <c r="H28" s="13">
        <f>SUM(H12:H25)</f>
        <v>27380.1</v>
      </c>
    </row>
    <row r="29" spans="1:8" x14ac:dyDescent="0.3">
      <c r="A29" s="14"/>
      <c r="B29" s="34" t="s">
        <v>82</v>
      </c>
      <c r="C29" s="70">
        <f>C10+C28</f>
        <v>93202.43</v>
      </c>
      <c r="D29" s="58"/>
      <c r="E29" s="56">
        <f>E10+E28</f>
        <v>98107.93</v>
      </c>
      <c r="F29" s="36">
        <f>F10+F28</f>
        <v>102054.76</v>
      </c>
      <c r="H29" s="35">
        <f>H10+H28</f>
        <v>97301.41</v>
      </c>
    </row>
    <row r="30" spans="1:8" x14ac:dyDescent="0.3">
      <c r="A30" s="14"/>
      <c r="B30" s="15"/>
      <c r="C30" s="67"/>
      <c r="D30" s="58"/>
      <c r="E30" s="54"/>
      <c r="F30" s="3"/>
      <c r="H30" s="9"/>
    </row>
    <row r="31" spans="1:8" x14ac:dyDescent="0.3">
      <c r="A31" s="14"/>
      <c r="B31" s="15"/>
      <c r="C31" s="67"/>
      <c r="D31" s="58"/>
      <c r="E31" s="54"/>
      <c r="F31" s="3"/>
      <c r="H31" s="9"/>
    </row>
    <row r="32" spans="1:8" ht="27.6" x14ac:dyDescent="0.3">
      <c r="A32" s="14" t="s">
        <v>22</v>
      </c>
      <c r="B32" s="14" t="s">
        <v>0</v>
      </c>
      <c r="C32" s="68"/>
      <c r="D32" s="58"/>
      <c r="E32" s="54"/>
      <c r="F32" s="3"/>
      <c r="H32" s="9"/>
    </row>
    <row r="33" spans="1:8" x14ac:dyDescent="0.3">
      <c r="A33" s="20">
        <v>20</v>
      </c>
      <c r="B33" s="21" t="s">
        <v>23</v>
      </c>
      <c r="C33" s="65">
        <v>9500</v>
      </c>
      <c r="D33" s="58" t="s">
        <v>135</v>
      </c>
      <c r="E33" s="54">
        <v>4119.96</v>
      </c>
      <c r="F33" s="3">
        <v>8239.92</v>
      </c>
      <c r="H33" s="10">
        <v>12315.86</v>
      </c>
    </row>
    <row r="34" spans="1:8" x14ac:dyDescent="0.3">
      <c r="A34" s="22">
        <v>21</v>
      </c>
      <c r="B34" s="23" t="s">
        <v>24</v>
      </c>
      <c r="C34" s="65">
        <v>0</v>
      </c>
      <c r="D34" s="58"/>
      <c r="E34" s="54"/>
      <c r="F34" s="3"/>
      <c r="H34" s="6"/>
    </row>
    <row r="35" spans="1:8" x14ac:dyDescent="0.3">
      <c r="A35" s="22">
        <v>22</v>
      </c>
      <c r="B35" s="23" t="s">
        <v>25</v>
      </c>
      <c r="C35" s="65">
        <v>0</v>
      </c>
      <c r="D35" s="58"/>
      <c r="E35" s="54"/>
      <c r="F35" s="3" t="s">
        <v>0</v>
      </c>
      <c r="H35" s="6"/>
    </row>
    <row r="36" spans="1:8" x14ac:dyDescent="0.3">
      <c r="A36" s="22">
        <v>23</v>
      </c>
      <c r="B36" s="23" t="s">
        <v>26</v>
      </c>
      <c r="C36" s="65">
        <v>0</v>
      </c>
      <c r="D36" s="58"/>
      <c r="E36" s="54"/>
      <c r="F36" s="3"/>
      <c r="H36" s="6"/>
    </row>
    <row r="37" spans="1:8" x14ac:dyDescent="0.3">
      <c r="A37" s="22">
        <v>24</v>
      </c>
      <c r="B37" s="23" t="s">
        <v>27</v>
      </c>
      <c r="C37" s="65">
        <v>0</v>
      </c>
      <c r="D37" s="58"/>
      <c r="E37" s="54"/>
      <c r="F37" s="3" t="s">
        <v>0</v>
      </c>
      <c r="H37" s="6"/>
    </row>
    <row r="38" spans="1:8" x14ac:dyDescent="0.3">
      <c r="A38" s="22">
        <v>25</v>
      </c>
      <c r="B38" s="23" t="s">
        <v>28</v>
      </c>
      <c r="C38" s="65">
        <v>0</v>
      </c>
      <c r="D38" s="58"/>
      <c r="E38" s="54"/>
      <c r="F38" s="3"/>
      <c r="H38" s="6"/>
    </row>
    <row r="39" spans="1:8" x14ac:dyDescent="0.3">
      <c r="A39" s="22">
        <v>26</v>
      </c>
      <c r="B39" s="23" t="s">
        <v>29</v>
      </c>
      <c r="C39" s="65">
        <v>0</v>
      </c>
      <c r="D39" s="58"/>
      <c r="E39" s="54"/>
      <c r="F39" s="3"/>
      <c r="H39" s="6"/>
    </row>
    <row r="40" spans="1:8" x14ac:dyDescent="0.3">
      <c r="A40" s="22">
        <v>27</v>
      </c>
      <c r="B40" s="23" t="s">
        <v>6</v>
      </c>
      <c r="C40" s="65">
        <v>2400</v>
      </c>
      <c r="D40" s="58"/>
      <c r="E40" s="54">
        <v>412.5</v>
      </c>
      <c r="F40" s="33">
        <v>1312.5</v>
      </c>
      <c r="H40" s="6">
        <v>2400</v>
      </c>
    </row>
    <row r="41" spans="1:8" x14ac:dyDescent="0.3">
      <c r="A41" s="22">
        <v>28</v>
      </c>
      <c r="B41" s="23" t="s">
        <v>7</v>
      </c>
      <c r="C41" s="65">
        <v>13000</v>
      </c>
      <c r="D41" s="58"/>
      <c r="E41" s="54">
        <v>5692.5</v>
      </c>
      <c r="F41" s="33">
        <v>12999.96</v>
      </c>
      <c r="H41" s="6">
        <v>13000</v>
      </c>
    </row>
    <row r="42" spans="1:8" x14ac:dyDescent="0.3">
      <c r="A42" s="22">
        <v>29</v>
      </c>
      <c r="B42" s="23" t="s">
        <v>5</v>
      </c>
      <c r="C42" s="65">
        <v>1783.64</v>
      </c>
      <c r="D42" s="60" t="s">
        <v>122</v>
      </c>
      <c r="E42" s="54">
        <v>860.16</v>
      </c>
      <c r="F42" s="3">
        <v>1720.32</v>
      </c>
      <c r="H42" s="6">
        <v>1625.52</v>
      </c>
    </row>
    <row r="43" spans="1:8" x14ac:dyDescent="0.3">
      <c r="A43" s="22">
        <v>30</v>
      </c>
      <c r="B43" s="23" t="s">
        <v>30</v>
      </c>
      <c r="C43" s="65">
        <v>0</v>
      </c>
      <c r="D43" s="58"/>
      <c r="E43" s="54"/>
      <c r="F43" s="3"/>
      <c r="H43" s="6"/>
    </row>
    <row r="44" spans="1:8" x14ac:dyDescent="0.3">
      <c r="A44" s="22">
        <v>31</v>
      </c>
      <c r="B44" s="23" t="s">
        <v>31</v>
      </c>
      <c r="C44" s="65">
        <v>3500</v>
      </c>
      <c r="D44" s="58" t="s">
        <v>136</v>
      </c>
      <c r="E44" s="54">
        <v>0</v>
      </c>
      <c r="F44" s="32">
        <v>3500</v>
      </c>
      <c r="H44" s="6">
        <v>3000</v>
      </c>
    </row>
    <row r="45" spans="1:8" x14ac:dyDescent="0.3">
      <c r="A45" s="22">
        <v>32</v>
      </c>
      <c r="B45" s="23" t="s">
        <v>4</v>
      </c>
      <c r="C45" s="65">
        <v>3750</v>
      </c>
      <c r="D45" s="60" t="s">
        <v>101</v>
      </c>
      <c r="E45" s="54">
        <v>0</v>
      </c>
      <c r="F45" s="3">
        <v>3000</v>
      </c>
      <c r="H45" s="6">
        <v>3000</v>
      </c>
    </row>
    <row r="46" spans="1:8" x14ac:dyDescent="0.3">
      <c r="A46" s="22">
        <v>33</v>
      </c>
      <c r="B46" s="23" t="s">
        <v>32</v>
      </c>
      <c r="C46" s="65">
        <v>700</v>
      </c>
      <c r="D46" s="58"/>
      <c r="E46" s="54">
        <v>390</v>
      </c>
      <c r="F46" s="3">
        <v>650</v>
      </c>
      <c r="H46" s="6">
        <v>750</v>
      </c>
    </row>
    <row r="47" spans="1:8" ht="27.6" x14ac:dyDescent="0.3">
      <c r="A47" s="24">
        <v>34</v>
      </c>
      <c r="B47" s="25" t="s">
        <v>33</v>
      </c>
      <c r="C47" s="65">
        <v>750</v>
      </c>
      <c r="D47" s="58"/>
      <c r="E47" s="54">
        <v>0</v>
      </c>
      <c r="F47" s="3">
        <v>750</v>
      </c>
      <c r="H47" s="7">
        <v>400</v>
      </c>
    </row>
    <row r="48" spans="1:8" x14ac:dyDescent="0.3">
      <c r="A48" s="14" t="s">
        <v>9</v>
      </c>
      <c r="B48" s="15" t="s">
        <v>0</v>
      </c>
      <c r="C48" s="75">
        <f>SUM(C33:C47)</f>
        <v>35383.64</v>
      </c>
      <c r="D48" s="58"/>
      <c r="E48" s="55">
        <f>SUM(E33:E47)</f>
        <v>11475.119999999999</v>
      </c>
      <c r="F48" s="31">
        <f>SUM(F33:F47)</f>
        <v>32172.699999999997</v>
      </c>
      <c r="H48" s="8">
        <f>SUM(H32:H47)</f>
        <v>36491.380000000005</v>
      </c>
    </row>
    <row r="49" spans="1:8" x14ac:dyDescent="0.3">
      <c r="A49" s="14"/>
      <c r="B49" s="15"/>
      <c r="C49" s="67"/>
      <c r="D49" s="58"/>
      <c r="E49" s="54"/>
      <c r="F49" s="3"/>
      <c r="H49" s="9"/>
    </row>
    <row r="50" spans="1:8" ht="27.6" x14ac:dyDescent="0.3">
      <c r="A50" s="14" t="s">
        <v>34</v>
      </c>
      <c r="B50" s="14" t="s">
        <v>0</v>
      </c>
      <c r="C50" s="68"/>
      <c r="D50" s="58"/>
      <c r="E50" s="54"/>
      <c r="F50" s="3" t="s">
        <v>0</v>
      </c>
      <c r="H50" s="18"/>
    </row>
    <row r="51" spans="1:8" x14ac:dyDescent="0.3">
      <c r="A51" s="20">
        <v>35</v>
      </c>
      <c r="B51" s="21" t="s">
        <v>16</v>
      </c>
      <c r="C51" s="65">
        <v>0</v>
      </c>
      <c r="D51" s="58"/>
      <c r="E51" s="54">
        <v>0</v>
      </c>
      <c r="F51" s="3" t="s">
        <v>0</v>
      </c>
      <c r="H51" s="6">
        <v>500</v>
      </c>
    </row>
    <row r="52" spans="1:8" x14ac:dyDescent="0.3">
      <c r="A52" s="22">
        <v>36</v>
      </c>
      <c r="B52" s="23" t="s">
        <v>35</v>
      </c>
      <c r="C52" s="65">
        <v>1200</v>
      </c>
      <c r="D52" s="58" t="s">
        <v>109</v>
      </c>
      <c r="E52" s="54">
        <v>450</v>
      </c>
      <c r="F52" s="3">
        <v>900</v>
      </c>
      <c r="H52" s="6">
        <v>750</v>
      </c>
    </row>
    <row r="53" spans="1:8" x14ac:dyDescent="0.3">
      <c r="A53" s="22">
        <v>37</v>
      </c>
      <c r="B53" s="23" t="s">
        <v>36</v>
      </c>
      <c r="C53" s="65">
        <v>1000</v>
      </c>
      <c r="D53" s="58" t="s">
        <v>137</v>
      </c>
      <c r="E53" s="54">
        <v>181.5</v>
      </c>
      <c r="F53" s="3">
        <v>781.5</v>
      </c>
      <c r="H53" s="6"/>
    </row>
    <row r="54" spans="1:8" x14ac:dyDescent="0.3">
      <c r="A54" s="22">
        <v>38</v>
      </c>
      <c r="B54" s="23" t="s">
        <v>37</v>
      </c>
      <c r="C54" s="65">
        <v>1000</v>
      </c>
      <c r="D54" s="58" t="s">
        <v>102</v>
      </c>
      <c r="E54" s="54">
        <v>728.82</v>
      </c>
      <c r="F54" s="3">
        <v>728.82</v>
      </c>
      <c r="H54" s="6"/>
    </row>
    <row r="55" spans="1:8" x14ac:dyDescent="0.3">
      <c r="A55" s="22">
        <v>39</v>
      </c>
      <c r="B55" s="23" t="s">
        <v>38</v>
      </c>
      <c r="C55" s="65">
        <v>0</v>
      </c>
      <c r="D55" s="58"/>
      <c r="E55" s="54"/>
      <c r="F55" s="3"/>
      <c r="H55" s="6"/>
    </row>
    <row r="56" spans="1:8" x14ac:dyDescent="0.3">
      <c r="A56" s="22">
        <v>40</v>
      </c>
      <c r="B56" s="23" t="s">
        <v>39</v>
      </c>
      <c r="C56" s="65">
        <v>0</v>
      </c>
      <c r="D56" s="58"/>
      <c r="E56" s="54"/>
      <c r="F56" s="3"/>
      <c r="H56" s="6"/>
    </row>
    <row r="57" spans="1:8" x14ac:dyDescent="0.3">
      <c r="A57" s="22">
        <v>41</v>
      </c>
      <c r="B57" s="23" t="s">
        <v>40</v>
      </c>
      <c r="C57" s="65">
        <v>0</v>
      </c>
      <c r="D57" s="58"/>
      <c r="E57" s="54"/>
      <c r="F57" s="3"/>
      <c r="H57" s="6"/>
    </row>
    <row r="58" spans="1:8" x14ac:dyDescent="0.3">
      <c r="A58" s="22">
        <v>42</v>
      </c>
      <c r="B58" s="23" t="s">
        <v>41</v>
      </c>
      <c r="C58" s="65">
        <v>0</v>
      </c>
      <c r="D58" s="58"/>
      <c r="E58" s="54"/>
      <c r="F58" s="3"/>
      <c r="H58" s="6"/>
    </row>
    <row r="59" spans="1:8" x14ac:dyDescent="0.3">
      <c r="A59" s="22">
        <v>43</v>
      </c>
      <c r="B59" s="23" t="s">
        <v>42</v>
      </c>
      <c r="C59" s="65">
        <v>0</v>
      </c>
      <c r="D59" s="58"/>
      <c r="E59" s="54"/>
      <c r="F59" s="3"/>
      <c r="H59" s="6"/>
    </row>
    <row r="60" spans="1:8" x14ac:dyDescent="0.3">
      <c r="A60" s="22">
        <v>44</v>
      </c>
      <c r="B60" s="23" t="s">
        <v>43</v>
      </c>
      <c r="C60" s="65">
        <v>0</v>
      </c>
      <c r="D60" s="58"/>
      <c r="E60" s="54"/>
      <c r="F60" s="3"/>
      <c r="H60" s="6"/>
    </row>
    <row r="61" spans="1:8" ht="27.6" x14ac:dyDescent="0.3">
      <c r="A61" s="24">
        <v>45</v>
      </c>
      <c r="B61" s="25" t="s">
        <v>44</v>
      </c>
      <c r="C61" s="65">
        <v>0</v>
      </c>
      <c r="D61" s="58"/>
      <c r="E61" s="54"/>
      <c r="F61" s="3"/>
      <c r="H61" s="7"/>
    </row>
    <row r="62" spans="1:8" x14ac:dyDescent="0.3">
      <c r="A62" s="15">
        <v>82</v>
      </c>
      <c r="B62" s="14" t="s">
        <v>93</v>
      </c>
      <c r="C62" s="65">
        <v>4000</v>
      </c>
      <c r="D62" s="58" t="s">
        <v>111</v>
      </c>
      <c r="E62" s="54">
        <v>1714</v>
      </c>
      <c r="F62" s="3">
        <v>1714</v>
      </c>
      <c r="H62" s="7"/>
    </row>
    <row r="63" spans="1:8" x14ac:dyDescent="0.3">
      <c r="A63" s="15">
        <v>83</v>
      </c>
      <c r="B63" s="14" t="s">
        <v>91</v>
      </c>
      <c r="C63" s="65">
        <v>6000</v>
      </c>
      <c r="D63" s="58" t="s">
        <v>138</v>
      </c>
      <c r="E63" s="54">
        <v>0</v>
      </c>
      <c r="F63" s="3">
        <v>0</v>
      </c>
      <c r="H63" s="7"/>
    </row>
    <row r="64" spans="1:8" x14ac:dyDescent="0.3">
      <c r="A64" s="15">
        <v>84</v>
      </c>
      <c r="B64" s="14" t="s">
        <v>92</v>
      </c>
      <c r="C64" s="65">
        <v>0</v>
      </c>
      <c r="D64" s="58"/>
      <c r="E64" s="54">
        <v>0</v>
      </c>
      <c r="F64" s="3">
        <v>0</v>
      </c>
      <c r="H64" s="7"/>
    </row>
    <row r="65" spans="1:8" x14ac:dyDescent="0.3">
      <c r="A65" s="14" t="s">
        <v>9</v>
      </c>
      <c r="B65" s="15" t="s">
        <v>0</v>
      </c>
      <c r="C65" s="75">
        <f>SUM(C51:C64)</f>
        <v>13200</v>
      </c>
      <c r="D65" s="58"/>
      <c r="E65" s="55">
        <f>SUM(E51:E64)</f>
        <v>3074.32</v>
      </c>
      <c r="F65" s="31">
        <f>SUM(F51:F64)</f>
        <v>4124.32</v>
      </c>
      <c r="H65" s="8">
        <f>SUM(H51:H61)</f>
        <v>1250</v>
      </c>
    </row>
    <row r="66" spans="1:8" x14ac:dyDescent="0.3">
      <c r="A66" s="14"/>
      <c r="B66" s="15"/>
      <c r="C66" s="67"/>
      <c r="D66" s="58"/>
      <c r="E66" s="54"/>
      <c r="F66" s="3"/>
      <c r="H66" s="9"/>
    </row>
    <row r="67" spans="1:8" x14ac:dyDescent="0.3">
      <c r="A67" s="14" t="s">
        <v>45</v>
      </c>
      <c r="B67" s="14" t="s">
        <v>0</v>
      </c>
      <c r="C67" s="68"/>
      <c r="D67" s="58"/>
      <c r="E67" s="54"/>
      <c r="F67" s="3"/>
      <c r="H67" s="18"/>
    </row>
    <row r="68" spans="1:8" x14ac:dyDescent="0.3">
      <c r="A68" s="20">
        <v>46</v>
      </c>
      <c r="B68" s="21" t="s">
        <v>37</v>
      </c>
      <c r="C68" s="65">
        <v>1000</v>
      </c>
      <c r="D68" s="58" t="s">
        <v>110</v>
      </c>
      <c r="E68" s="54">
        <v>231</v>
      </c>
      <c r="F68" s="3">
        <v>1231</v>
      </c>
      <c r="H68" s="6">
        <v>650</v>
      </c>
    </row>
    <row r="69" spans="1:8" x14ac:dyDescent="0.3">
      <c r="A69" s="22">
        <v>47</v>
      </c>
      <c r="B69" s="23" t="s">
        <v>46</v>
      </c>
      <c r="C69" s="65">
        <v>250</v>
      </c>
      <c r="D69" s="58" t="s">
        <v>112</v>
      </c>
      <c r="E69" s="54">
        <v>0</v>
      </c>
      <c r="F69" s="3">
        <v>0</v>
      </c>
      <c r="H69" s="6">
        <v>250</v>
      </c>
    </row>
    <row r="70" spans="1:8" x14ac:dyDescent="0.3">
      <c r="A70" s="22">
        <v>48</v>
      </c>
      <c r="B70" s="23" t="s">
        <v>47</v>
      </c>
      <c r="C70" s="65">
        <v>500</v>
      </c>
      <c r="D70" s="58" t="s">
        <v>139</v>
      </c>
      <c r="E70" s="54">
        <v>0</v>
      </c>
      <c r="F70" s="3">
        <v>0</v>
      </c>
      <c r="H70" s="6">
        <v>350</v>
      </c>
    </row>
    <row r="71" spans="1:8" x14ac:dyDescent="0.3">
      <c r="A71" s="24">
        <v>49</v>
      </c>
      <c r="B71" s="25" t="s">
        <v>48</v>
      </c>
      <c r="C71" s="65">
        <v>300</v>
      </c>
      <c r="D71" s="58" t="s">
        <v>114</v>
      </c>
      <c r="E71" s="54">
        <v>2025</v>
      </c>
      <c r="F71" s="3">
        <v>2025</v>
      </c>
      <c r="H71" s="7">
        <v>150</v>
      </c>
    </row>
    <row r="72" spans="1:8" x14ac:dyDescent="0.3">
      <c r="A72" s="15">
        <v>78</v>
      </c>
      <c r="B72" s="14" t="s">
        <v>94</v>
      </c>
      <c r="C72" s="65">
        <v>0</v>
      </c>
      <c r="D72" s="58"/>
      <c r="E72" s="54">
        <v>0</v>
      </c>
      <c r="F72" s="3">
        <v>0</v>
      </c>
      <c r="H72" s="7">
        <v>0</v>
      </c>
    </row>
    <row r="73" spans="1:8" x14ac:dyDescent="0.3">
      <c r="A73" s="15">
        <v>80</v>
      </c>
      <c r="B73" s="14" t="s">
        <v>92</v>
      </c>
      <c r="C73" s="65">
        <v>250</v>
      </c>
      <c r="D73" s="58" t="s">
        <v>140</v>
      </c>
      <c r="E73" s="54">
        <v>0</v>
      </c>
      <c r="F73" s="3">
        <v>0</v>
      </c>
      <c r="H73" s="7">
        <v>0</v>
      </c>
    </row>
    <row r="74" spans="1:8" x14ac:dyDescent="0.3">
      <c r="A74" s="15">
        <v>86</v>
      </c>
      <c r="B74" s="14" t="s">
        <v>78</v>
      </c>
      <c r="C74" s="65">
        <v>100</v>
      </c>
      <c r="D74" s="58" t="s">
        <v>120</v>
      </c>
      <c r="E74" s="54">
        <v>33.71</v>
      </c>
      <c r="F74" s="3">
        <v>33.71</v>
      </c>
      <c r="H74" s="7">
        <v>0</v>
      </c>
    </row>
    <row r="75" spans="1:8" x14ac:dyDescent="0.3">
      <c r="A75" s="15">
        <v>89</v>
      </c>
      <c r="B75" s="14" t="s">
        <v>95</v>
      </c>
      <c r="C75" s="65">
        <v>100</v>
      </c>
      <c r="D75" s="58" t="s">
        <v>121</v>
      </c>
      <c r="E75" s="54">
        <v>100</v>
      </c>
      <c r="F75" s="3">
        <v>100</v>
      </c>
      <c r="H75" s="7">
        <v>0</v>
      </c>
    </row>
    <row r="76" spans="1:8" x14ac:dyDescent="0.3">
      <c r="A76" s="14" t="s">
        <v>9</v>
      </c>
      <c r="B76" s="15" t="s">
        <v>0</v>
      </c>
      <c r="C76" s="75">
        <f>SUM(C68:C75)</f>
        <v>2500</v>
      </c>
      <c r="D76" s="58"/>
      <c r="E76" s="55">
        <f>SUM(E68:E75)</f>
        <v>2389.71</v>
      </c>
      <c r="F76" s="31">
        <f>SUM(F68:F75)</f>
        <v>3389.71</v>
      </c>
      <c r="H76" s="8">
        <f>SUM(H67:H75)</f>
        <v>1400</v>
      </c>
    </row>
    <row r="77" spans="1:8" x14ac:dyDescent="0.3">
      <c r="A77" s="14"/>
      <c r="B77" s="15"/>
      <c r="C77" s="67"/>
      <c r="D77" s="58"/>
      <c r="E77" s="54"/>
      <c r="F77" s="3"/>
      <c r="H77" s="9"/>
    </row>
    <row r="78" spans="1:8" x14ac:dyDescent="0.3">
      <c r="A78" s="14"/>
      <c r="B78" s="15"/>
      <c r="C78" s="67"/>
      <c r="D78" s="58"/>
      <c r="E78" s="54"/>
      <c r="F78" s="3"/>
      <c r="H78" s="9"/>
    </row>
    <row r="79" spans="1:8" x14ac:dyDescent="0.3">
      <c r="A79" s="14" t="s">
        <v>49</v>
      </c>
      <c r="B79" s="14" t="s">
        <v>0</v>
      </c>
      <c r="C79" s="68"/>
      <c r="D79" s="58"/>
      <c r="E79" s="54"/>
      <c r="F79" s="3"/>
      <c r="H79" s="18"/>
    </row>
    <row r="80" spans="1:8" x14ac:dyDescent="0.3">
      <c r="A80" s="20">
        <v>50</v>
      </c>
      <c r="B80" s="21" t="s">
        <v>80</v>
      </c>
      <c r="C80" s="65">
        <v>17000</v>
      </c>
      <c r="D80" s="58" t="s">
        <v>123</v>
      </c>
      <c r="E80" s="54">
        <v>9039.0400000000009</v>
      </c>
      <c r="F80" s="3">
        <v>16839.04</v>
      </c>
      <c r="H80" s="6">
        <v>17000</v>
      </c>
    </row>
    <row r="81" spans="1:8" x14ac:dyDescent="0.3">
      <c r="A81" s="22">
        <v>51</v>
      </c>
      <c r="B81" s="23" t="s">
        <v>50</v>
      </c>
      <c r="C81" s="65">
        <v>1100</v>
      </c>
      <c r="D81" s="58"/>
      <c r="E81" s="54">
        <v>420.16</v>
      </c>
      <c r="F81" s="3">
        <v>1056.1600000000001</v>
      </c>
      <c r="H81" s="6">
        <v>1000</v>
      </c>
    </row>
    <row r="82" spans="1:8" x14ac:dyDescent="0.3">
      <c r="A82" s="22">
        <v>52</v>
      </c>
      <c r="B82" s="23" t="s">
        <v>51</v>
      </c>
      <c r="C82" s="65">
        <v>120</v>
      </c>
      <c r="D82" s="58"/>
      <c r="E82" s="54">
        <v>120</v>
      </c>
      <c r="F82" s="3">
        <v>120</v>
      </c>
      <c r="H82" s="6">
        <v>120</v>
      </c>
    </row>
    <row r="83" spans="1:8" x14ac:dyDescent="0.3">
      <c r="A83" s="22">
        <v>53</v>
      </c>
      <c r="B83" s="23" t="s">
        <v>52</v>
      </c>
      <c r="C83" s="65">
        <v>500</v>
      </c>
      <c r="D83" s="58"/>
      <c r="E83" s="54">
        <v>43.37</v>
      </c>
      <c r="F83" s="3">
        <v>123.37</v>
      </c>
      <c r="H83" s="6">
        <v>500</v>
      </c>
    </row>
    <row r="84" spans="1:8" x14ac:dyDescent="0.3">
      <c r="A84" s="22">
        <v>54</v>
      </c>
      <c r="B84" s="23" t="s">
        <v>53</v>
      </c>
      <c r="C84" s="65">
        <v>200</v>
      </c>
      <c r="D84" s="58"/>
      <c r="E84" s="54">
        <v>167.54</v>
      </c>
      <c r="F84" s="3">
        <v>167.54</v>
      </c>
      <c r="H84" s="6">
        <v>400</v>
      </c>
    </row>
    <row r="85" spans="1:8" x14ac:dyDescent="0.3">
      <c r="A85" s="22">
        <v>55</v>
      </c>
      <c r="B85" s="23" t="s">
        <v>54</v>
      </c>
      <c r="C85" s="65">
        <v>1000</v>
      </c>
      <c r="D85" s="58" t="s">
        <v>115</v>
      </c>
      <c r="E85" s="54">
        <v>1001.5</v>
      </c>
      <c r="F85" s="3">
        <v>1001.5</v>
      </c>
      <c r="H85" s="6">
        <v>250</v>
      </c>
    </row>
    <row r="86" spans="1:8" x14ac:dyDescent="0.3">
      <c r="A86" s="22">
        <v>56</v>
      </c>
      <c r="B86" s="23" t="s">
        <v>55</v>
      </c>
      <c r="C86" s="65">
        <v>2000</v>
      </c>
      <c r="D86" s="58"/>
      <c r="E86" s="54">
        <v>970</v>
      </c>
      <c r="F86" s="3">
        <v>1750</v>
      </c>
      <c r="H86" s="6">
        <v>2580</v>
      </c>
    </row>
    <row r="87" spans="1:8" x14ac:dyDescent="0.3">
      <c r="A87" s="22">
        <v>57</v>
      </c>
      <c r="B87" s="23" t="s">
        <v>56</v>
      </c>
      <c r="C87" s="65">
        <v>120</v>
      </c>
      <c r="D87" s="58"/>
      <c r="E87" s="54">
        <v>0</v>
      </c>
      <c r="F87" s="3">
        <v>60</v>
      </c>
      <c r="H87" s="6">
        <v>100</v>
      </c>
    </row>
    <row r="88" spans="1:8" x14ac:dyDescent="0.3">
      <c r="A88" s="22">
        <v>58</v>
      </c>
      <c r="B88" s="23" t="s">
        <v>57</v>
      </c>
      <c r="C88" s="65">
        <v>0</v>
      </c>
      <c r="D88" s="58"/>
      <c r="E88" s="54">
        <v>0</v>
      </c>
      <c r="F88" s="3">
        <v>0</v>
      </c>
      <c r="H88" s="6">
        <v>100</v>
      </c>
    </row>
    <row r="89" spans="1:8" x14ac:dyDescent="0.3">
      <c r="A89" s="22">
        <v>59</v>
      </c>
      <c r="B89" s="23" t="s">
        <v>58</v>
      </c>
      <c r="C89" s="65">
        <v>400</v>
      </c>
      <c r="D89" s="58"/>
      <c r="E89" s="54">
        <v>426.52</v>
      </c>
      <c r="F89" s="3">
        <v>426.52</v>
      </c>
      <c r="H89" s="6">
        <v>300</v>
      </c>
    </row>
    <row r="90" spans="1:8" x14ac:dyDescent="0.3">
      <c r="A90" s="22">
        <v>60</v>
      </c>
      <c r="B90" s="23" t="s">
        <v>59</v>
      </c>
      <c r="C90" s="65">
        <v>720</v>
      </c>
      <c r="D90" s="58" t="s">
        <v>116</v>
      </c>
      <c r="E90" s="54">
        <v>807.81</v>
      </c>
      <c r="F90" s="3">
        <v>807.81</v>
      </c>
      <c r="H90" s="6">
        <v>1200</v>
      </c>
    </row>
    <row r="91" spans="1:8" x14ac:dyDescent="0.3">
      <c r="A91" s="22">
        <v>61</v>
      </c>
      <c r="B91" s="23" t="s">
        <v>60</v>
      </c>
      <c r="C91" s="65">
        <v>1500</v>
      </c>
      <c r="D91" s="58" t="s">
        <v>117</v>
      </c>
      <c r="E91" s="54">
        <v>795</v>
      </c>
      <c r="F91" s="3">
        <v>795</v>
      </c>
      <c r="H91" s="6">
        <v>1500</v>
      </c>
    </row>
    <row r="92" spans="1:8" x14ac:dyDescent="0.3">
      <c r="A92" s="22">
        <v>62</v>
      </c>
      <c r="B92" s="23" t="s">
        <v>61</v>
      </c>
      <c r="C92" s="65">
        <v>350</v>
      </c>
      <c r="D92" s="58"/>
      <c r="E92" s="54">
        <v>380</v>
      </c>
      <c r="F92" s="3">
        <v>380</v>
      </c>
      <c r="H92" s="6">
        <v>350</v>
      </c>
    </row>
    <row r="93" spans="1:8" x14ac:dyDescent="0.3">
      <c r="A93" s="22">
        <v>63</v>
      </c>
      <c r="B93" s="23" t="s">
        <v>62</v>
      </c>
      <c r="C93" s="65">
        <v>5000</v>
      </c>
      <c r="D93" s="58"/>
      <c r="E93" s="54">
        <v>0</v>
      </c>
      <c r="F93" s="3">
        <v>5000</v>
      </c>
      <c r="H93" s="6">
        <v>4700</v>
      </c>
    </row>
    <row r="94" spans="1:8" x14ac:dyDescent="0.3">
      <c r="A94" s="24">
        <v>64</v>
      </c>
      <c r="B94" s="25" t="s">
        <v>63</v>
      </c>
      <c r="C94" s="65">
        <v>500</v>
      </c>
      <c r="D94" s="58" t="s">
        <v>103</v>
      </c>
      <c r="E94" s="54">
        <v>60.07</v>
      </c>
      <c r="F94" s="3">
        <v>260.07</v>
      </c>
      <c r="H94" s="7"/>
    </row>
    <row r="95" spans="1:8" x14ac:dyDescent="0.3">
      <c r="A95" s="14" t="s">
        <v>9</v>
      </c>
      <c r="B95" s="15" t="s">
        <v>0</v>
      </c>
      <c r="C95" s="75">
        <f>SUM(C80:C94)</f>
        <v>30510</v>
      </c>
      <c r="D95" s="58"/>
      <c r="E95" s="55">
        <f>SUM(E80:E94)</f>
        <v>14231.010000000002</v>
      </c>
      <c r="F95" s="31">
        <f>SUM(F80:F94)</f>
        <v>28787.010000000002</v>
      </c>
      <c r="H95" s="8">
        <f>SUM(H80:H94)</f>
        <v>30100</v>
      </c>
    </row>
    <row r="96" spans="1:8" x14ac:dyDescent="0.3">
      <c r="A96" s="14"/>
      <c r="B96" s="15"/>
      <c r="C96" s="67"/>
      <c r="D96" s="58"/>
      <c r="E96" s="54"/>
      <c r="F96" s="3"/>
      <c r="H96" s="9"/>
    </row>
    <row r="97" spans="1:8" x14ac:dyDescent="0.3">
      <c r="A97" s="14" t="s">
        <v>64</v>
      </c>
      <c r="B97" s="14" t="s">
        <v>0</v>
      </c>
      <c r="C97" s="68"/>
      <c r="D97" s="58"/>
      <c r="E97" s="54"/>
      <c r="F97" s="3"/>
      <c r="H97" s="18"/>
    </row>
    <row r="98" spans="1:8" x14ac:dyDescent="0.3">
      <c r="A98" s="20">
        <v>65</v>
      </c>
      <c r="B98" s="21" t="s">
        <v>65</v>
      </c>
      <c r="C98" s="65">
        <v>1200</v>
      </c>
      <c r="D98" s="58" t="s">
        <v>118</v>
      </c>
      <c r="E98" s="54">
        <v>329.51</v>
      </c>
      <c r="F98" s="3">
        <v>1229.51</v>
      </c>
      <c r="H98" s="6">
        <v>1200</v>
      </c>
    </row>
    <row r="99" spans="1:8" x14ac:dyDescent="0.3">
      <c r="A99" s="22">
        <v>66</v>
      </c>
      <c r="B99" s="23" t="s">
        <v>66</v>
      </c>
      <c r="C99" s="65">
        <v>800</v>
      </c>
      <c r="D99" s="58"/>
      <c r="E99" s="54">
        <v>518.16999999999996</v>
      </c>
      <c r="F99" s="3">
        <v>818.17</v>
      </c>
      <c r="H99" s="6">
        <v>750</v>
      </c>
    </row>
    <row r="100" spans="1:8" x14ac:dyDescent="0.3">
      <c r="A100" s="22">
        <v>67</v>
      </c>
      <c r="B100" s="23" t="s">
        <v>67</v>
      </c>
      <c r="C100" s="65">
        <v>500</v>
      </c>
      <c r="D100" s="58"/>
      <c r="E100" s="54">
        <v>143</v>
      </c>
      <c r="F100" s="3">
        <v>443</v>
      </c>
      <c r="H100" s="6"/>
    </row>
    <row r="101" spans="1:8" x14ac:dyDescent="0.3">
      <c r="A101" s="22">
        <v>68</v>
      </c>
      <c r="B101" s="23" t="s">
        <v>68</v>
      </c>
      <c r="C101" s="65">
        <v>0</v>
      </c>
      <c r="D101" s="58"/>
      <c r="E101" s="54">
        <v>0</v>
      </c>
      <c r="F101" s="3">
        <v>0</v>
      </c>
      <c r="H101" s="6">
        <v>600</v>
      </c>
    </row>
    <row r="102" spans="1:8" x14ac:dyDescent="0.3">
      <c r="A102" s="24">
        <v>69</v>
      </c>
      <c r="B102" s="25" t="s">
        <v>69</v>
      </c>
      <c r="C102" s="65">
        <v>1200</v>
      </c>
      <c r="D102" s="58"/>
      <c r="E102" s="54">
        <v>618.53</v>
      </c>
      <c r="F102" s="3">
        <v>1218.53</v>
      </c>
      <c r="H102" s="6"/>
    </row>
    <row r="103" spans="1:8" x14ac:dyDescent="0.3">
      <c r="A103" s="15">
        <v>81</v>
      </c>
      <c r="B103" s="14" t="s">
        <v>78</v>
      </c>
      <c r="C103" s="65">
        <v>0</v>
      </c>
      <c r="D103" s="58"/>
      <c r="E103" s="54">
        <v>127.98</v>
      </c>
      <c r="F103" s="3">
        <v>127.98</v>
      </c>
      <c r="H103" s="6"/>
    </row>
    <row r="104" spans="1:8" x14ac:dyDescent="0.3">
      <c r="A104" s="14" t="s">
        <v>9</v>
      </c>
      <c r="B104" s="15" t="s">
        <v>0</v>
      </c>
      <c r="C104" s="75">
        <f>SUM(C98:C103)</f>
        <v>3700</v>
      </c>
      <c r="D104" s="58"/>
      <c r="E104" s="55">
        <f>SUM(E98:E103)</f>
        <v>1737.19</v>
      </c>
      <c r="F104" s="31">
        <f>SUM(F98:F103)</f>
        <v>3837.19</v>
      </c>
      <c r="H104" s="8">
        <f>SUM(H97:H102)</f>
        <v>2550</v>
      </c>
    </row>
    <row r="105" spans="1:8" x14ac:dyDescent="0.3">
      <c r="A105" s="14"/>
      <c r="B105" s="15"/>
      <c r="C105" s="67"/>
      <c r="D105" s="58"/>
      <c r="E105" s="54"/>
      <c r="F105" s="3"/>
      <c r="H105" s="9"/>
    </row>
    <row r="106" spans="1:8" x14ac:dyDescent="0.3">
      <c r="A106" s="14" t="s">
        <v>70</v>
      </c>
      <c r="B106" s="14" t="s">
        <v>0</v>
      </c>
      <c r="C106" s="68"/>
      <c r="D106" s="58"/>
      <c r="E106" s="54"/>
      <c r="F106" s="3"/>
      <c r="H106" s="18"/>
    </row>
    <row r="107" spans="1:8" x14ac:dyDescent="0.3">
      <c r="A107" s="20">
        <v>70</v>
      </c>
      <c r="B107" s="21" t="s">
        <v>71</v>
      </c>
      <c r="C107" s="64">
        <v>1200</v>
      </c>
      <c r="D107" s="58"/>
      <c r="E107" s="54">
        <v>1015</v>
      </c>
      <c r="F107" s="3">
        <v>1015</v>
      </c>
      <c r="H107" s="10">
        <v>1100</v>
      </c>
    </row>
    <row r="108" spans="1:8" x14ac:dyDescent="0.3">
      <c r="A108" s="22">
        <v>71</v>
      </c>
      <c r="B108" s="23" t="s">
        <v>72</v>
      </c>
      <c r="C108" s="65">
        <v>0</v>
      </c>
      <c r="D108" s="58"/>
      <c r="E108" s="54">
        <v>615</v>
      </c>
      <c r="F108" s="3">
        <v>615</v>
      </c>
      <c r="H108" s="6"/>
    </row>
    <row r="109" spans="1:8" x14ac:dyDescent="0.3">
      <c r="A109" s="24">
        <v>72</v>
      </c>
      <c r="B109" s="25" t="s">
        <v>73</v>
      </c>
      <c r="C109" s="65">
        <v>0</v>
      </c>
      <c r="D109" s="58"/>
      <c r="E109" s="54">
        <v>1441</v>
      </c>
      <c r="F109" s="3">
        <v>1441</v>
      </c>
      <c r="H109" s="6">
        <v>1000</v>
      </c>
    </row>
    <row r="110" spans="1:8" x14ac:dyDescent="0.3">
      <c r="A110" s="15">
        <v>79</v>
      </c>
      <c r="B110" s="14" t="s">
        <v>96</v>
      </c>
      <c r="C110" s="65">
        <v>200</v>
      </c>
      <c r="D110" s="58"/>
      <c r="E110" s="54">
        <v>0</v>
      </c>
      <c r="F110" s="3">
        <v>200</v>
      </c>
      <c r="H110" s="6"/>
    </row>
    <row r="111" spans="1:8" x14ac:dyDescent="0.3">
      <c r="A111" s="14" t="s">
        <v>9</v>
      </c>
      <c r="B111" s="15" t="s">
        <v>0</v>
      </c>
      <c r="C111" s="75">
        <f>SUM(C107:C110)</f>
        <v>1400</v>
      </c>
      <c r="D111" s="58"/>
      <c r="E111" s="55">
        <f>SUM(E107:E110)</f>
        <v>3071</v>
      </c>
      <c r="F111" s="31">
        <f>SUM(F107:F110)</f>
        <v>3271</v>
      </c>
      <c r="H111" s="8">
        <f>SUM(H107:H109)</f>
        <v>2100</v>
      </c>
    </row>
    <row r="112" spans="1:8" x14ac:dyDescent="0.3">
      <c r="A112" s="14"/>
      <c r="B112" s="15"/>
      <c r="C112" s="67"/>
      <c r="D112" s="58"/>
      <c r="E112" s="54"/>
      <c r="F112" s="3"/>
      <c r="H112" s="9"/>
    </row>
    <row r="113" spans="1:9" x14ac:dyDescent="0.3">
      <c r="A113" s="14" t="s">
        <v>74</v>
      </c>
      <c r="B113" s="14" t="s">
        <v>0</v>
      </c>
      <c r="C113" s="68"/>
      <c r="D113" s="58"/>
      <c r="E113" s="54"/>
      <c r="F113" s="3"/>
      <c r="H113" s="18"/>
    </row>
    <row r="114" spans="1:9" x14ac:dyDescent="0.3">
      <c r="A114" s="20">
        <v>73</v>
      </c>
      <c r="B114" s="21" t="s">
        <v>36</v>
      </c>
      <c r="C114" s="64">
        <v>0</v>
      </c>
      <c r="D114" s="58"/>
      <c r="E114" s="54">
        <v>1225</v>
      </c>
      <c r="F114" s="3">
        <v>1225</v>
      </c>
      <c r="H114" s="10">
        <v>5000</v>
      </c>
    </row>
    <row r="115" spans="1:9" x14ac:dyDescent="0.3">
      <c r="A115" s="22">
        <v>74</v>
      </c>
      <c r="B115" s="23" t="s">
        <v>75</v>
      </c>
      <c r="C115" s="65">
        <v>0</v>
      </c>
      <c r="D115" s="58"/>
      <c r="E115" s="54">
        <v>0</v>
      </c>
      <c r="F115" s="3">
        <v>0</v>
      </c>
      <c r="H115" s="6"/>
    </row>
    <row r="116" spans="1:9" x14ac:dyDescent="0.3">
      <c r="A116" s="24">
        <v>77</v>
      </c>
      <c r="B116" s="25" t="s">
        <v>76</v>
      </c>
      <c r="C116" s="65">
        <v>0</v>
      </c>
      <c r="D116" s="58" t="s">
        <v>119</v>
      </c>
      <c r="E116" s="54">
        <v>0</v>
      </c>
      <c r="F116" s="3">
        <v>0</v>
      </c>
      <c r="H116" s="6">
        <v>6000</v>
      </c>
    </row>
    <row r="117" spans="1:9" x14ac:dyDescent="0.3">
      <c r="A117" s="14" t="s">
        <v>9</v>
      </c>
      <c r="B117" s="15" t="s">
        <v>0</v>
      </c>
      <c r="C117" s="75">
        <v>0</v>
      </c>
      <c r="D117" s="58"/>
      <c r="E117" s="55">
        <f>SUM(E114:E116)</f>
        <v>1225</v>
      </c>
      <c r="F117" s="31">
        <f>SUM(F114:F116)</f>
        <v>1225</v>
      </c>
      <c r="H117" s="8">
        <f>SUM(H114:H116)</f>
        <v>11000</v>
      </c>
    </row>
    <row r="118" spans="1:9" x14ac:dyDescent="0.3">
      <c r="A118" s="14"/>
      <c r="B118" s="15"/>
      <c r="C118" s="67"/>
      <c r="D118" s="58"/>
      <c r="E118" s="54"/>
      <c r="F118" s="3"/>
      <c r="H118" s="9"/>
    </row>
    <row r="119" spans="1:9" x14ac:dyDescent="0.3">
      <c r="A119" s="14" t="s">
        <v>77</v>
      </c>
      <c r="B119" s="14" t="s">
        <v>0</v>
      </c>
      <c r="C119" s="68"/>
      <c r="D119" s="58"/>
      <c r="E119" s="54"/>
      <c r="F119" s="3"/>
      <c r="H119" s="18"/>
    </row>
    <row r="120" spans="1:9" x14ac:dyDescent="0.3">
      <c r="A120" s="20">
        <v>75</v>
      </c>
      <c r="B120" s="21" t="s">
        <v>78</v>
      </c>
      <c r="C120" s="65">
        <v>2500</v>
      </c>
      <c r="D120" s="58"/>
      <c r="E120" s="54">
        <v>0</v>
      </c>
      <c r="F120" s="3">
        <v>0</v>
      </c>
      <c r="H120" s="6">
        <v>2500</v>
      </c>
    </row>
    <row r="121" spans="1:9" x14ac:dyDescent="0.3">
      <c r="A121" s="24">
        <v>76</v>
      </c>
      <c r="B121" s="25" t="s">
        <v>79</v>
      </c>
      <c r="C121" s="65">
        <v>4250</v>
      </c>
      <c r="D121" s="58"/>
      <c r="E121" s="54">
        <v>0</v>
      </c>
      <c r="F121" s="3">
        <v>0</v>
      </c>
      <c r="H121" s="6">
        <v>4500</v>
      </c>
    </row>
    <row r="122" spans="1:9" x14ac:dyDescent="0.3">
      <c r="A122" s="14" t="s">
        <v>9</v>
      </c>
      <c r="B122" s="15" t="s">
        <v>0</v>
      </c>
      <c r="C122" s="75">
        <f>SUM(C120:C121)</f>
        <v>6750</v>
      </c>
      <c r="D122" s="58"/>
      <c r="E122" s="55">
        <f>SUM(E120:E121)</f>
        <v>0</v>
      </c>
      <c r="F122" s="31">
        <f>SUM(F120:F121)</f>
        <v>0</v>
      </c>
      <c r="H122" s="8">
        <f>SUM(H120:H121)</f>
        <v>7000</v>
      </c>
    </row>
    <row r="123" spans="1:9" x14ac:dyDescent="0.3">
      <c r="A123" s="16"/>
      <c r="B123" s="2"/>
      <c r="C123" s="71"/>
      <c r="D123" s="58"/>
      <c r="E123" s="57"/>
      <c r="F123" s="4"/>
      <c r="H123" s="11"/>
      <c r="I123" s="2"/>
    </row>
    <row r="124" spans="1:9" x14ac:dyDescent="0.3">
      <c r="A124" s="14"/>
      <c r="B124" s="19" t="s">
        <v>81</v>
      </c>
      <c r="C124" s="76">
        <f>C10+C28</f>
        <v>93202.43</v>
      </c>
      <c r="D124" s="77" t="s">
        <v>142</v>
      </c>
      <c r="E124" s="78">
        <v>84031.03</v>
      </c>
      <c r="F124" s="38">
        <v>102054.76</v>
      </c>
      <c r="H124" s="37">
        <f>H29</f>
        <v>97301.41</v>
      </c>
    </row>
    <row r="125" spans="1:9" x14ac:dyDescent="0.3">
      <c r="A125" s="14"/>
      <c r="B125" s="19" t="s">
        <v>85</v>
      </c>
      <c r="C125" s="76">
        <f>C122+C117+C111+C104+C95+C76+C65+C48</f>
        <v>93443.64</v>
      </c>
      <c r="D125" s="77" t="s">
        <v>143</v>
      </c>
      <c r="E125" s="79">
        <v>24000</v>
      </c>
      <c r="F125" s="38">
        <f>F122+F117+F111+F104+F95+F76+F65+F48</f>
        <v>76806.929999999993</v>
      </c>
      <c r="H125" s="37">
        <f>SUM(H122+H117+H111+H104+H95+H76+H65+H48)</f>
        <v>91891.38</v>
      </c>
    </row>
    <row r="126" spans="1:9" x14ac:dyDescent="0.3">
      <c r="A126" s="14"/>
      <c r="B126" s="14"/>
      <c r="C126" s="67"/>
      <c r="D126" s="58"/>
      <c r="E126" s="54"/>
      <c r="F126" s="3"/>
    </row>
  </sheetData>
  <mergeCells count="1">
    <mergeCell ref="A1:C1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DC6A-2311-4D8B-807D-0D9E6F67FD54}">
  <sheetPr>
    <pageSetUpPr fitToPage="1"/>
  </sheetPr>
  <dimension ref="A1:I131"/>
  <sheetViews>
    <sheetView tabSelected="1" workbookViewId="0">
      <selection activeCell="D16" sqref="D16"/>
    </sheetView>
  </sheetViews>
  <sheetFormatPr defaultRowHeight="14.4" x14ac:dyDescent="0.3"/>
  <cols>
    <col min="1" max="1" width="18.6640625" customWidth="1"/>
    <col min="2" max="2" width="33.21875" customWidth="1"/>
    <col min="3" max="3" width="20.6640625" style="72" customWidth="1"/>
    <col min="4" max="4" width="57" bestFit="1" customWidth="1"/>
    <col min="5" max="8" width="0" hidden="1" customWidth="1"/>
  </cols>
  <sheetData>
    <row r="1" spans="1:8" ht="57" customHeight="1" x14ac:dyDescent="0.3">
      <c r="A1" s="126" t="s">
        <v>216</v>
      </c>
      <c r="B1" s="127"/>
      <c r="C1" s="127"/>
      <c r="D1" s="58" t="s">
        <v>98</v>
      </c>
      <c r="E1" s="52" t="s">
        <v>87</v>
      </c>
      <c r="F1" s="39" t="s">
        <v>88</v>
      </c>
      <c r="H1" s="39" t="s">
        <v>86</v>
      </c>
    </row>
    <row r="2" spans="1:8" x14ac:dyDescent="0.3">
      <c r="A2" s="14" t="s">
        <v>1</v>
      </c>
      <c r="B2" s="14" t="s">
        <v>0</v>
      </c>
      <c r="C2" s="68"/>
      <c r="D2" s="58"/>
      <c r="E2" s="53"/>
      <c r="F2" s="3"/>
      <c r="H2" s="5"/>
    </row>
    <row r="3" spans="1:8" x14ac:dyDescent="0.3">
      <c r="A3" s="20">
        <v>1</v>
      </c>
      <c r="B3" s="21" t="s">
        <v>2</v>
      </c>
      <c r="C3" s="64">
        <v>51087</v>
      </c>
      <c r="D3" s="58" t="s">
        <v>193</v>
      </c>
      <c r="E3" s="54">
        <v>40726</v>
      </c>
      <c r="F3" s="3">
        <v>40726</v>
      </c>
      <c r="H3" s="12">
        <v>40726</v>
      </c>
    </row>
    <row r="4" spans="1:8" x14ac:dyDescent="0.3">
      <c r="A4" s="22">
        <v>2</v>
      </c>
      <c r="B4" s="23" t="s">
        <v>3</v>
      </c>
      <c r="C4" s="65">
        <v>6437.85</v>
      </c>
      <c r="D4" s="61" t="s">
        <v>194</v>
      </c>
      <c r="E4" s="54">
        <v>6437.85</v>
      </c>
      <c r="F4" s="32">
        <v>6437.85</v>
      </c>
      <c r="H4" s="6">
        <v>6437.85</v>
      </c>
    </row>
    <row r="5" spans="1:8" x14ac:dyDescent="0.3">
      <c r="A5" s="22">
        <v>3</v>
      </c>
      <c r="B5" s="23" t="s">
        <v>4</v>
      </c>
      <c r="C5" s="65">
        <v>5731.94</v>
      </c>
      <c r="D5" s="61" t="s">
        <v>194</v>
      </c>
      <c r="E5" s="54">
        <v>5731.94</v>
      </c>
      <c r="F5" s="3">
        <v>5731.94</v>
      </c>
      <c r="H5" s="6">
        <v>5731.94</v>
      </c>
    </row>
    <row r="6" spans="1:8" x14ac:dyDescent="0.3">
      <c r="A6" s="120">
        <v>4</v>
      </c>
      <c r="B6" s="121" t="s">
        <v>5</v>
      </c>
      <c r="C6" s="122">
        <v>1904.76</v>
      </c>
      <c r="D6" s="125" t="s">
        <v>214</v>
      </c>
      <c r="E6" s="54">
        <v>1625.52</v>
      </c>
      <c r="F6" s="3">
        <v>1625.52</v>
      </c>
      <c r="H6" s="6">
        <v>1625.52</v>
      </c>
    </row>
    <row r="7" spans="1:8" x14ac:dyDescent="0.3">
      <c r="A7" s="22">
        <v>5</v>
      </c>
      <c r="B7" s="23" t="s">
        <v>6</v>
      </c>
      <c r="C7" s="65">
        <v>2400</v>
      </c>
      <c r="D7" s="59" t="s">
        <v>105</v>
      </c>
      <c r="E7" s="54">
        <v>2400</v>
      </c>
      <c r="F7" s="3">
        <v>2400</v>
      </c>
      <c r="H7" s="6">
        <v>2400</v>
      </c>
    </row>
    <row r="8" spans="1:8" x14ac:dyDescent="0.3">
      <c r="A8" s="22">
        <v>6</v>
      </c>
      <c r="B8" s="23" t="s">
        <v>7</v>
      </c>
      <c r="C8" s="65">
        <v>13000</v>
      </c>
      <c r="D8" s="59" t="s">
        <v>105</v>
      </c>
      <c r="E8" s="54">
        <v>13000</v>
      </c>
      <c r="F8" s="3">
        <v>13000</v>
      </c>
      <c r="H8" s="6">
        <v>13000</v>
      </c>
    </row>
    <row r="9" spans="1:8" x14ac:dyDescent="0.3">
      <c r="A9" s="24">
        <v>7</v>
      </c>
      <c r="B9" s="25" t="s">
        <v>8</v>
      </c>
      <c r="C9" s="65"/>
      <c r="D9" s="58"/>
      <c r="E9" s="54"/>
      <c r="F9" s="3"/>
      <c r="H9" s="7"/>
    </row>
    <row r="10" spans="1:8" x14ac:dyDescent="0.3">
      <c r="A10" s="1" t="s">
        <v>9</v>
      </c>
      <c r="B10" s="17" t="s">
        <v>0</v>
      </c>
      <c r="C10" s="114">
        <f>SUM(C3:C9)</f>
        <v>80561.55</v>
      </c>
      <c r="D10" s="58"/>
      <c r="E10" s="55">
        <v>69921.31</v>
      </c>
      <c r="F10" s="31">
        <v>69921.31</v>
      </c>
      <c r="H10" s="8">
        <f>SUM(H3:H9)</f>
        <v>69921.31</v>
      </c>
    </row>
    <row r="11" spans="1:8" x14ac:dyDescent="0.3">
      <c r="A11" s="14"/>
      <c r="B11" s="15"/>
      <c r="C11" s="67"/>
      <c r="D11" s="58"/>
      <c r="E11" s="54"/>
      <c r="F11" s="3"/>
      <c r="H11" s="9"/>
    </row>
    <row r="12" spans="1:8" x14ac:dyDescent="0.3">
      <c r="A12" s="14" t="s">
        <v>10</v>
      </c>
      <c r="B12" s="14" t="s">
        <v>0</v>
      </c>
      <c r="C12" s="68"/>
      <c r="D12" s="58"/>
      <c r="E12" s="54"/>
      <c r="F12" s="3"/>
      <c r="H12" s="18"/>
    </row>
    <row r="13" spans="1:8" x14ac:dyDescent="0.3">
      <c r="A13" s="20">
        <v>8</v>
      </c>
      <c r="B13" s="21" t="s">
        <v>11</v>
      </c>
      <c r="C13" s="69">
        <v>3620</v>
      </c>
      <c r="D13" s="58" t="s">
        <v>195</v>
      </c>
      <c r="E13" s="54">
        <v>2458.59</v>
      </c>
      <c r="F13" s="3">
        <v>3278.1</v>
      </c>
      <c r="H13" s="6">
        <v>3278.1</v>
      </c>
    </row>
    <row r="14" spans="1:8" x14ac:dyDescent="0.3">
      <c r="A14" s="22">
        <v>9</v>
      </c>
      <c r="B14" s="23" t="s">
        <v>12</v>
      </c>
      <c r="C14" s="65">
        <v>0</v>
      </c>
      <c r="D14" s="58"/>
      <c r="E14" s="54">
        <v>0</v>
      </c>
      <c r="F14" s="3">
        <v>0</v>
      </c>
      <c r="H14" s="6"/>
    </row>
    <row r="15" spans="1:8" x14ac:dyDescent="0.3">
      <c r="A15" s="22">
        <v>10</v>
      </c>
      <c r="B15" s="23" t="s">
        <v>13</v>
      </c>
      <c r="C15" s="65">
        <v>1</v>
      </c>
      <c r="D15" s="58"/>
      <c r="E15" s="54">
        <v>0</v>
      </c>
      <c r="F15" s="3">
        <v>1</v>
      </c>
      <c r="H15" s="6">
        <v>1</v>
      </c>
    </row>
    <row r="16" spans="1:8" x14ac:dyDescent="0.3">
      <c r="A16" s="22">
        <v>11</v>
      </c>
      <c r="B16" s="23" t="s">
        <v>14</v>
      </c>
      <c r="C16" s="65">
        <v>1</v>
      </c>
      <c r="D16" s="58"/>
      <c r="E16" s="54">
        <v>0</v>
      </c>
      <c r="F16" s="3">
        <v>1</v>
      </c>
      <c r="H16" s="6">
        <v>1</v>
      </c>
    </row>
    <row r="17" spans="1:8" x14ac:dyDescent="0.3">
      <c r="A17" s="22">
        <v>12</v>
      </c>
      <c r="B17" s="23" t="s">
        <v>15</v>
      </c>
      <c r="C17" s="65">
        <v>9000</v>
      </c>
      <c r="D17" s="58" t="s">
        <v>196</v>
      </c>
      <c r="E17" s="54">
        <v>3000</v>
      </c>
      <c r="F17" s="3">
        <v>6000</v>
      </c>
      <c r="H17" s="6">
        <v>5500</v>
      </c>
    </row>
    <row r="18" spans="1:8" x14ac:dyDescent="0.3">
      <c r="A18" s="22">
        <v>13</v>
      </c>
      <c r="B18" s="23" t="s">
        <v>16</v>
      </c>
      <c r="C18" s="65">
        <v>0</v>
      </c>
      <c r="D18" s="58"/>
      <c r="E18" s="54">
        <v>0</v>
      </c>
      <c r="F18" s="3">
        <v>0</v>
      </c>
      <c r="H18" s="6"/>
    </row>
    <row r="19" spans="1:8" x14ac:dyDescent="0.3">
      <c r="A19" s="22">
        <v>14</v>
      </c>
      <c r="B19" s="23" t="s">
        <v>89</v>
      </c>
      <c r="C19" s="65">
        <v>0</v>
      </c>
      <c r="D19" s="58" t="s">
        <v>108</v>
      </c>
      <c r="E19" s="54">
        <v>5715.76</v>
      </c>
      <c r="F19" s="3">
        <v>5715.76</v>
      </c>
      <c r="H19" s="6"/>
    </row>
    <row r="20" spans="1:8" x14ac:dyDescent="0.3">
      <c r="A20" s="22">
        <v>15</v>
      </c>
      <c r="B20" s="23" t="s">
        <v>17</v>
      </c>
      <c r="C20" s="65">
        <v>0</v>
      </c>
      <c r="D20" s="58"/>
      <c r="E20" s="54">
        <v>0</v>
      </c>
      <c r="F20" s="3">
        <v>0</v>
      </c>
      <c r="H20" s="6"/>
    </row>
    <row r="21" spans="1:8" x14ac:dyDescent="0.3">
      <c r="A21" s="22">
        <v>16</v>
      </c>
      <c r="B21" s="23" t="s">
        <v>18</v>
      </c>
      <c r="C21" s="65">
        <v>0</v>
      </c>
      <c r="D21" s="58"/>
      <c r="E21" s="54">
        <v>0</v>
      </c>
      <c r="F21" s="3">
        <v>0</v>
      </c>
      <c r="H21" s="6"/>
    </row>
    <row r="22" spans="1:8" x14ac:dyDescent="0.3">
      <c r="A22" s="22">
        <v>17</v>
      </c>
      <c r="B22" s="23" t="s">
        <v>19</v>
      </c>
      <c r="C22" s="65">
        <v>0</v>
      </c>
      <c r="D22" s="58"/>
      <c r="E22" s="54">
        <v>0</v>
      </c>
      <c r="F22" s="3">
        <v>0</v>
      </c>
      <c r="H22" s="6"/>
    </row>
    <row r="23" spans="1:8" x14ac:dyDescent="0.3">
      <c r="A23" s="22">
        <v>18</v>
      </c>
      <c r="B23" s="23" t="s">
        <v>20</v>
      </c>
      <c r="C23" s="65">
        <v>750</v>
      </c>
      <c r="D23" s="58" t="s">
        <v>185</v>
      </c>
      <c r="E23" s="54">
        <v>574.67999999999995</v>
      </c>
      <c r="F23" s="3">
        <v>700</v>
      </c>
      <c r="H23" s="6"/>
    </row>
    <row r="24" spans="1:8" x14ac:dyDescent="0.3">
      <c r="A24" s="26">
        <v>19</v>
      </c>
      <c r="B24" s="23" t="s">
        <v>21</v>
      </c>
      <c r="C24" s="65">
        <v>42</v>
      </c>
      <c r="D24" s="58" t="s">
        <v>106</v>
      </c>
      <c r="E24" s="54">
        <v>42.34</v>
      </c>
      <c r="F24" s="32">
        <v>42.34</v>
      </c>
      <c r="H24" s="6">
        <v>5000</v>
      </c>
    </row>
    <row r="25" spans="1:8" x14ac:dyDescent="0.3">
      <c r="A25" s="95" t="s">
        <v>83</v>
      </c>
      <c r="B25" s="96" t="s">
        <v>84</v>
      </c>
      <c r="C25" s="65">
        <v>6500</v>
      </c>
      <c r="D25" s="58" t="s">
        <v>197</v>
      </c>
      <c r="E25" s="54">
        <v>13600</v>
      </c>
      <c r="F25" s="32">
        <v>13600</v>
      </c>
      <c r="H25" s="7">
        <v>13600</v>
      </c>
    </row>
    <row r="26" spans="1:8" x14ac:dyDescent="0.3">
      <c r="A26" s="95">
        <v>87</v>
      </c>
      <c r="B26" s="96" t="s">
        <v>72</v>
      </c>
      <c r="C26" s="65">
        <v>0</v>
      </c>
      <c r="D26" s="58"/>
      <c r="E26" s="54">
        <v>16</v>
      </c>
      <c r="F26" s="32">
        <v>16</v>
      </c>
      <c r="H26" s="6">
        <v>0</v>
      </c>
    </row>
    <row r="27" spans="1:8" x14ac:dyDescent="0.3">
      <c r="A27" s="27">
        <v>88</v>
      </c>
      <c r="B27" s="28" t="s">
        <v>90</v>
      </c>
      <c r="C27" s="65">
        <v>1500</v>
      </c>
      <c r="D27" s="58" t="s">
        <v>198</v>
      </c>
      <c r="E27" s="54">
        <v>2779.25</v>
      </c>
      <c r="F27" s="32">
        <v>2779.25</v>
      </c>
      <c r="H27" s="6">
        <v>0</v>
      </c>
    </row>
    <row r="28" spans="1:8" x14ac:dyDescent="0.3">
      <c r="A28" s="1" t="s">
        <v>9</v>
      </c>
      <c r="B28" s="17" t="s">
        <v>0</v>
      </c>
      <c r="C28" s="74">
        <f>SUM(C13:C27)</f>
        <v>21414</v>
      </c>
      <c r="D28" s="58"/>
      <c r="E28" s="55">
        <f>SUM(E13:E27)</f>
        <v>28186.620000000003</v>
      </c>
      <c r="F28" s="31">
        <f>SUM(F13:F27)</f>
        <v>32133.45</v>
      </c>
      <c r="H28" s="13">
        <f>SUM(H12:H25)</f>
        <v>27380.1</v>
      </c>
    </row>
    <row r="29" spans="1:8" x14ac:dyDescent="0.3">
      <c r="A29" s="14"/>
      <c r="B29" s="116" t="s">
        <v>82</v>
      </c>
      <c r="C29" s="115">
        <f>C10+C28</f>
        <v>101975.55</v>
      </c>
      <c r="D29" s="58"/>
      <c r="E29" s="56">
        <f>E10+E28</f>
        <v>98107.93</v>
      </c>
      <c r="F29" s="36">
        <f>F10+F28</f>
        <v>102054.76</v>
      </c>
      <c r="H29" s="35">
        <f>H10+H28</f>
        <v>97301.41</v>
      </c>
    </row>
    <row r="30" spans="1:8" x14ac:dyDescent="0.3">
      <c r="A30" s="14"/>
      <c r="B30" s="15"/>
      <c r="C30" s="67"/>
      <c r="D30" s="58"/>
      <c r="E30" s="54"/>
      <c r="F30" s="3"/>
      <c r="H30" s="9"/>
    </row>
    <row r="31" spans="1:8" x14ac:dyDescent="0.3">
      <c r="A31" s="14"/>
      <c r="B31" s="15"/>
      <c r="C31" s="67"/>
      <c r="D31" s="58"/>
      <c r="E31" s="54"/>
      <c r="F31" s="3"/>
      <c r="H31" s="9"/>
    </row>
    <row r="32" spans="1:8" ht="27.6" x14ac:dyDescent="0.3">
      <c r="A32" s="14" t="s">
        <v>22</v>
      </c>
      <c r="B32" s="14" t="s">
        <v>0</v>
      </c>
      <c r="C32" s="68"/>
      <c r="D32" s="58"/>
      <c r="E32" s="54"/>
      <c r="F32" s="3"/>
      <c r="H32" s="9"/>
    </row>
    <row r="33" spans="1:8" x14ac:dyDescent="0.3">
      <c r="A33" s="20">
        <v>20</v>
      </c>
      <c r="B33" s="21" t="s">
        <v>23</v>
      </c>
      <c r="C33" s="65">
        <v>9500</v>
      </c>
      <c r="D33" s="58" t="s">
        <v>199</v>
      </c>
      <c r="E33" s="54">
        <v>4119.96</v>
      </c>
      <c r="F33" s="3">
        <v>8239.92</v>
      </c>
      <c r="H33" s="10">
        <v>12315.86</v>
      </c>
    </row>
    <row r="34" spans="1:8" x14ac:dyDescent="0.3">
      <c r="A34" s="22">
        <v>21</v>
      </c>
      <c r="B34" s="23" t="s">
        <v>24</v>
      </c>
      <c r="C34" s="65">
        <v>0</v>
      </c>
      <c r="D34" s="58"/>
      <c r="E34" s="54"/>
      <c r="F34" s="3"/>
      <c r="H34" s="6"/>
    </row>
    <row r="35" spans="1:8" x14ac:dyDescent="0.3">
      <c r="A35" s="22">
        <v>22</v>
      </c>
      <c r="B35" s="23" t="s">
        <v>25</v>
      </c>
      <c r="C35" s="65">
        <v>0</v>
      </c>
      <c r="D35" s="58"/>
      <c r="E35" s="54"/>
      <c r="F35" s="3" t="s">
        <v>0</v>
      </c>
      <c r="H35" s="6"/>
    </row>
    <row r="36" spans="1:8" x14ac:dyDescent="0.3">
      <c r="A36" s="22">
        <v>23</v>
      </c>
      <c r="B36" s="23" t="s">
        <v>26</v>
      </c>
      <c r="C36" s="65">
        <v>0</v>
      </c>
      <c r="D36" s="58"/>
      <c r="E36" s="54"/>
      <c r="F36" s="3"/>
      <c r="H36" s="6"/>
    </row>
    <row r="37" spans="1:8" x14ac:dyDescent="0.3">
      <c r="A37" s="22">
        <v>24</v>
      </c>
      <c r="B37" s="23" t="s">
        <v>27</v>
      </c>
      <c r="C37" s="65">
        <v>0</v>
      </c>
      <c r="D37" s="58"/>
      <c r="E37" s="54"/>
      <c r="F37" s="3" t="s">
        <v>0</v>
      </c>
      <c r="H37" s="6"/>
    </row>
    <row r="38" spans="1:8" x14ac:dyDescent="0.3">
      <c r="A38" s="22">
        <v>25</v>
      </c>
      <c r="B38" s="23" t="s">
        <v>28</v>
      </c>
      <c r="C38" s="65">
        <v>0</v>
      </c>
      <c r="D38" s="58"/>
      <c r="E38" s="54"/>
      <c r="F38" s="3"/>
      <c r="H38" s="6"/>
    </row>
    <row r="39" spans="1:8" x14ac:dyDescent="0.3">
      <c r="A39" s="22">
        <v>26</v>
      </c>
      <c r="B39" s="23" t="s">
        <v>29</v>
      </c>
      <c r="C39" s="65">
        <v>0</v>
      </c>
      <c r="D39" s="58"/>
      <c r="E39" s="54"/>
      <c r="F39" s="3"/>
      <c r="H39" s="6"/>
    </row>
    <row r="40" spans="1:8" x14ac:dyDescent="0.3">
      <c r="A40" s="22">
        <v>27</v>
      </c>
      <c r="B40" s="23" t="s">
        <v>6</v>
      </c>
      <c r="C40" s="65">
        <v>2400</v>
      </c>
      <c r="D40" s="58"/>
      <c r="E40" s="54">
        <v>412.5</v>
      </c>
      <c r="F40" s="33">
        <v>1312.5</v>
      </c>
      <c r="H40" s="6">
        <v>2400</v>
      </c>
    </row>
    <row r="41" spans="1:8" x14ac:dyDescent="0.3">
      <c r="A41" s="22">
        <v>28</v>
      </c>
      <c r="B41" s="23" t="s">
        <v>7</v>
      </c>
      <c r="C41" s="65">
        <v>13000</v>
      </c>
      <c r="D41" s="58"/>
      <c r="E41" s="54">
        <v>5692.5</v>
      </c>
      <c r="F41" s="33">
        <v>12999.96</v>
      </c>
      <c r="H41" s="6">
        <v>13000</v>
      </c>
    </row>
    <row r="42" spans="1:8" x14ac:dyDescent="0.3">
      <c r="A42" s="120">
        <v>29</v>
      </c>
      <c r="B42" s="121" t="s">
        <v>5</v>
      </c>
      <c r="C42" s="122">
        <v>1904.76</v>
      </c>
      <c r="D42" s="124" t="s">
        <v>122</v>
      </c>
      <c r="E42" s="54">
        <v>860.16</v>
      </c>
      <c r="F42" s="3">
        <v>1720.32</v>
      </c>
      <c r="H42" s="6">
        <v>1625.52</v>
      </c>
    </row>
    <row r="43" spans="1:8" x14ac:dyDescent="0.3">
      <c r="A43" s="22">
        <v>30</v>
      </c>
      <c r="B43" s="23" t="s">
        <v>30</v>
      </c>
      <c r="C43" s="65">
        <v>0</v>
      </c>
      <c r="D43" s="58"/>
      <c r="E43" s="54"/>
      <c r="F43" s="3"/>
      <c r="H43" s="6"/>
    </row>
    <row r="44" spans="1:8" x14ac:dyDescent="0.3">
      <c r="A44" s="22">
        <v>31</v>
      </c>
      <c r="B44" s="23" t="s">
        <v>31</v>
      </c>
      <c r="C44" s="65">
        <v>0</v>
      </c>
      <c r="D44" s="58" t="s">
        <v>200</v>
      </c>
      <c r="E44" s="54">
        <v>0</v>
      </c>
      <c r="F44" s="32">
        <v>3500</v>
      </c>
      <c r="H44" s="6">
        <v>3000</v>
      </c>
    </row>
    <row r="45" spans="1:8" x14ac:dyDescent="0.3">
      <c r="A45" s="22">
        <v>32</v>
      </c>
      <c r="B45" s="23" t="s">
        <v>4</v>
      </c>
      <c r="C45" s="65">
        <v>3750</v>
      </c>
      <c r="D45" s="60" t="s">
        <v>201</v>
      </c>
      <c r="E45" s="54">
        <v>0</v>
      </c>
      <c r="F45" s="3">
        <v>3000</v>
      </c>
      <c r="H45" s="6">
        <v>3000</v>
      </c>
    </row>
    <row r="46" spans="1:8" x14ac:dyDescent="0.3">
      <c r="A46" s="22">
        <v>33</v>
      </c>
      <c r="B46" s="23" t="s">
        <v>32</v>
      </c>
      <c r="C46" s="65">
        <v>700</v>
      </c>
      <c r="D46" s="58"/>
      <c r="E46" s="54">
        <v>390</v>
      </c>
      <c r="F46" s="3">
        <v>650</v>
      </c>
      <c r="H46" s="6">
        <v>750</v>
      </c>
    </row>
    <row r="47" spans="1:8" ht="27.6" x14ac:dyDescent="0.3">
      <c r="A47" s="24">
        <v>34</v>
      </c>
      <c r="B47" s="25" t="s">
        <v>33</v>
      </c>
      <c r="C47" s="65">
        <v>0</v>
      </c>
      <c r="D47" s="58"/>
      <c r="E47" s="54">
        <v>0</v>
      </c>
      <c r="F47" s="3">
        <v>750</v>
      </c>
      <c r="H47" s="7">
        <v>400</v>
      </c>
    </row>
    <row r="48" spans="1:8" x14ac:dyDescent="0.3">
      <c r="A48" s="14" t="s">
        <v>9</v>
      </c>
      <c r="B48" s="15" t="s">
        <v>0</v>
      </c>
      <c r="C48" s="75">
        <f>SUM(C33:C47)</f>
        <v>31254.76</v>
      </c>
      <c r="D48" s="58"/>
      <c r="E48" s="55">
        <f>SUM(E33:E47)</f>
        <v>11475.119999999999</v>
      </c>
      <c r="F48" s="31">
        <f>SUM(F33:F47)</f>
        <v>32172.699999999997</v>
      </c>
      <c r="H48" s="8">
        <f>SUM(H32:H47)</f>
        <v>36491.380000000005</v>
      </c>
    </row>
    <row r="49" spans="1:8" x14ac:dyDescent="0.3">
      <c r="A49" s="14"/>
      <c r="B49" s="15"/>
      <c r="C49" s="67"/>
      <c r="D49" s="58"/>
      <c r="E49" s="54"/>
      <c r="F49" s="3"/>
      <c r="H49" s="9"/>
    </row>
    <row r="50" spans="1:8" ht="27.6" x14ac:dyDescent="0.3">
      <c r="A50" s="14" t="s">
        <v>34</v>
      </c>
      <c r="B50" s="14" t="s">
        <v>0</v>
      </c>
      <c r="C50" s="68"/>
      <c r="D50" s="58"/>
      <c r="E50" s="54"/>
      <c r="F50" s="3" t="s">
        <v>0</v>
      </c>
      <c r="H50" s="18"/>
    </row>
    <row r="51" spans="1:8" x14ac:dyDescent="0.3">
      <c r="A51" s="20">
        <v>35</v>
      </c>
      <c r="B51" s="21" t="s">
        <v>16</v>
      </c>
      <c r="C51" s="65">
        <v>0</v>
      </c>
      <c r="D51" s="58"/>
      <c r="E51" s="54">
        <v>0</v>
      </c>
      <c r="F51" s="3" t="s">
        <v>0</v>
      </c>
      <c r="H51" s="6">
        <v>500</v>
      </c>
    </row>
    <row r="52" spans="1:8" x14ac:dyDescent="0.3">
      <c r="A52" s="22">
        <v>36</v>
      </c>
      <c r="B52" s="23" t="s">
        <v>35</v>
      </c>
      <c r="C52" s="65">
        <v>0</v>
      </c>
      <c r="D52" s="58"/>
      <c r="E52" s="54">
        <v>450</v>
      </c>
      <c r="F52" s="3">
        <v>900</v>
      </c>
      <c r="H52" s="6">
        <v>750</v>
      </c>
    </row>
    <row r="53" spans="1:8" x14ac:dyDescent="0.3">
      <c r="A53" s="22">
        <v>37</v>
      </c>
      <c r="B53" s="23" t="s">
        <v>36</v>
      </c>
      <c r="C53" s="65">
        <v>1000</v>
      </c>
      <c r="D53" s="58" t="s">
        <v>202</v>
      </c>
      <c r="E53" s="54">
        <v>181.5</v>
      </c>
      <c r="F53" s="3">
        <v>781.5</v>
      </c>
      <c r="H53" s="6"/>
    </row>
    <row r="54" spans="1:8" x14ac:dyDescent="0.3">
      <c r="A54" s="22">
        <v>38</v>
      </c>
      <c r="B54" s="23" t="s">
        <v>37</v>
      </c>
      <c r="C54" s="65">
        <v>1000</v>
      </c>
      <c r="D54" s="58" t="s">
        <v>202</v>
      </c>
      <c r="E54" s="54">
        <v>728.82</v>
      </c>
      <c r="F54" s="3">
        <v>728.82</v>
      </c>
      <c r="H54" s="6"/>
    </row>
    <row r="55" spans="1:8" x14ac:dyDescent="0.3">
      <c r="A55" s="22">
        <v>39</v>
      </c>
      <c r="B55" s="23" t="s">
        <v>38</v>
      </c>
      <c r="C55" s="65">
        <v>0</v>
      </c>
      <c r="D55" s="58"/>
      <c r="E55" s="54"/>
      <c r="F55" s="3"/>
      <c r="H55" s="6"/>
    </row>
    <row r="56" spans="1:8" x14ac:dyDescent="0.3">
      <c r="A56" s="22">
        <v>40</v>
      </c>
      <c r="B56" s="23" t="s">
        <v>39</v>
      </c>
      <c r="C56" s="65">
        <v>0</v>
      </c>
      <c r="D56" s="58"/>
      <c r="E56" s="54"/>
      <c r="F56" s="3"/>
      <c r="H56" s="6"/>
    </row>
    <row r="57" spans="1:8" x14ac:dyDescent="0.3">
      <c r="A57" s="22">
        <v>41</v>
      </c>
      <c r="B57" s="23" t="s">
        <v>40</v>
      </c>
      <c r="C57" s="65">
        <v>0</v>
      </c>
      <c r="D57" s="58"/>
      <c r="E57" s="54"/>
      <c r="F57" s="3"/>
      <c r="H57" s="6"/>
    </row>
    <row r="58" spans="1:8" x14ac:dyDescent="0.3">
      <c r="A58" s="22">
        <v>42</v>
      </c>
      <c r="B58" s="23" t="s">
        <v>41</v>
      </c>
      <c r="C58" s="65">
        <v>0</v>
      </c>
      <c r="D58" s="58"/>
      <c r="E58" s="54"/>
      <c r="F58" s="3"/>
      <c r="H58" s="6"/>
    </row>
    <row r="59" spans="1:8" x14ac:dyDescent="0.3">
      <c r="A59" s="22">
        <v>43</v>
      </c>
      <c r="B59" s="23" t="s">
        <v>42</v>
      </c>
      <c r="C59" s="65">
        <v>0</v>
      </c>
      <c r="D59" s="58"/>
      <c r="E59" s="54"/>
      <c r="F59" s="3"/>
      <c r="H59" s="6"/>
    </row>
    <row r="60" spans="1:8" x14ac:dyDescent="0.3">
      <c r="A60" s="22">
        <v>44</v>
      </c>
      <c r="B60" s="23" t="s">
        <v>43</v>
      </c>
      <c r="C60" s="65">
        <v>0</v>
      </c>
      <c r="D60" s="58"/>
      <c r="E60" s="54"/>
      <c r="F60" s="3"/>
      <c r="H60" s="6"/>
    </row>
    <row r="61" spans="1:8" ht="27.6" x14ac:dyDescent="0.3">
      <c r="A61" s="22">
        <v>45</v>
      </c>
      <c r="B61" s="23" t="s">
        <v>44</v>
      </c>
      <c r="C61" s="65">
        <v>750</v>
      </c>
      <c r="D61" s="58" t="s">
        <v>161</v>
      </c>
      <c r="E61" s="54"/>
      <c r="F61" s="3"/>
      <c r="H61" s="7"/>
    </row>
    <row r="62" spans="1:8" x14ac:dyDescent="0.3">
      <c r="A62" s="22">
        <v>82</v>
      </c>
      <c r="B62" s="23" t="s">
        <v>93</v>
      </c>
      <c r="C62" s="65">
        <v>2000</v>
      </c>
      <c r="D62" s="58" t="s">
        <v>93</v>
      </c>
      <c r="E62" s="54">
        <v>1714</v>
      </c>
      <c r="F62" s="3">
        <v>1714</v>
      </c>
      <c r="H62" s="7"/>
    </row>
    <row r="63" spans="1:8" x14ac:dyDescent="0.3">
      <c r="A63" s="22">
        <v>83</v>
      </c>
      <c r="B63" s="23" t="s">
        <v>91</v>
      </c>
      <c r="C63" s="65">
        <v>2000</v>
      </c>
      <c r="D63" s="58" t="s">
        <v>203</v>
      </c>
      <c r="E63" s="54">
        <v>0</v>
      </c>
      <c r="F63" s="3">
        <v>0</v>
      </c>
      <c r="H63" s="7"/>
    </row>
    <row r="64" spans="1:8" x14ac:dyDescent="0.3">
      <c r="A64" s="24">
        <v>84</v>
      </c>
      <c r="B64" s="25" t="s">
        <v>92</v>
      </c>
      <c r="C64" s="65">
        <v>0</v>
      </c>
      <c r="D64" s="58"/>
      <c r="E64" s="54">
        <v>0</v>
      </c>
      <c r="F64" s="3">
        <v>0</v>
      </c>
      <c r="H64" s="7"/>
    </row>
    <row r="65" spans="1:8" x14ac:dyDescent="0.3">
      <c r="A65" s="14" t="s">
        <v>9</v>
      </c>
      <c r="B65" s="15" t="s">
        <v>0</v>
      </c>
      <c r="C65" s="75">
        <f>SUM(C51:C64)</f>
        <v>6750</v>
      </c>
      <c r="D65" s="58"/>
      <c r="E65" s="55">
        <f>SUM(E51:E64)</f>
        <v>3074.32</v>
      </c>
      <c r="F65" s="31">
        <f>SUM(F51:F64)</f>
        <v>4124.32</v>
      </c>
      <c r="H65" s="8">
        <f>SUM(H51:H61)</f>
        <v>1250</v>
      </c>
    </row>
    <row r="66" spans="1:8" x14ac:dyDescent="0.3">
      <c r="A66" s="14"/>
      <c r="B66" s="15"/>
      <c r="C66" s="67"/>
      <c r="D66" s="58"/>
      <c r="E66" s="54"/>
      <c r="F66" s="3"/>
      <c r="H66" s="9"/>
    </row>
    <row r="67" spans="1:8" x14ac:dyDescent="0.3">
      <c r="A67" s="14" t="s">
        <v>45</v>
      </c>
      <c r="B67" s="14" t="s">
        <v>0</v>
      </c>
      <c r="C67" s="68"/>
      <c r="D67" s="58"/>
      <c r="E67" s="54"/>
      <c r="F67" s="3"/>
      <c r="H67" s="18"/>
    </row>
    <row r="68" spans="1:8" x14ac:dyDescent="0.3">
      <c r="A68" s="20">
        <v>46</v>
      </c>
      <c r="B68" s="21" t="s">
        <v>37</v>
      </c>
      <c r="C68" s="65">
        <v>1000</v>
      </c>
      <c r="D68" s="58" t="s">
        <v>110</v>
      </c>
      <c r="E68" s="54">
        <v>231</v>
      </c>
      <c r="F68" s="3">
        <v>1231</v>
      </c>
      <c r="H68" s="6">
        <v>650</v>
      </c>
    </row>
    <row r="69" spans="1:8" x14ac:dyDescent="0.3">
      <c r="A69" s="22">
        <v>47</v>
      </c>
      <c r="B69" s="23" t="s">
        <v>46</v>
      </c>
      <c r="C69" s="65">
        <v>0</v>
      </c>
      <c r="D69" s="58" t="s">
        <v>112</v>
      </c>
      <c r="E69" s="54">
        <v>0</v>
      </c>
      <c r="F69" s="3">
        <v>0</v>
      </c>
      <c r="H69" s="6">
        <v>250</v>
      </c>
    </row>
    <row r="70" spans="1:8" x14ac:dyDescent="0.3">
      <c r="A70" s="22">
        <v>48</v>
      </c>
      <c r="B70" s="23" t="s">
        <v>47</v>
      </c>
      <c r="C70" s="65">
        <v>1000</v>
      </c>
      <c r="D70" s="58" t="s">
        <v>139</v>
      </c>
      <c r="E70" s="54">
        <v>0</v>
      </c>
      <c r="F70" s="3">
        <v>0</v>
      </c>
      <c r="H70" s="6">
        <v>350</v>
      </c>
    </row>
    <row r="71" spans="1:8" x14ac:dyDescent="0.3">
      <c r="A71" s="22">
        <v>49</v>
      </c>
      <c r="B71" s="23" t="s">
        <v>48</v>
      </c>
      <c r="C71" s="65">
        <v>300</v>
      </c>
      <c r="D71" s="58" t="s">
        <v>114</v>
      </c>
      <c r="E71" s="54">
        <v>2025</v>
      </c>
      <c r="F71" s="3">
        <v>2025</v>
      </c>
      <c r="H71" s="7">
        <v>150</v>
      </c>
    </row>
    <row r="72" spans="1:8" x14ac:dyDescent="0.3">
      <c r="A72" s="22">
        <v>78</v>
      </c>
      <c r="B72" s="23" t="s">
        <v>94</v>
      </c>
      <c r="C72" s="65">
        <v>0</v>
      </c>
      <c r="D72" s="58"/>
      <c r="E72" s="54">
        <v>0</v>
      </c>
      <c r="F72" s="3">
        <v>0</v>
      </c>
      <c r="H72" s="7">
        <v>0</v>
      </c>
    </row>
    <row r="73" spans="1:8" x14ac:dyDescent="0.3">
      <c r="A73" s="22">
        <v>80</v>
      </c>
      <c r="B73" s="23" t="s">
        <v>92</v>
      </c>
      <c r="C73" s="65">
        <v>250</v>
      </c>
      <c r="D73" s="58" t="s">
        <v>154</v>
      </c>
      <c r="E73" s="54">
        <v>0</v>
      </c>
      <c r="F73" s="3">
        <v>0</v>
      </c>
      <c r="H73" s="7">
        <v>0</v>
      </c>
    </row>
    <row r="74" spans="1:8" x14ac:dyDescent="0.3">
      <c r="A74" s="22">
        <v>86</v>
      </c>
      <c r="B74" s="23" t="s">
        <v>78</v>
      </c>
      <c r="C74" s="65">
        <v>100</v>
      </c>
      <c r="D74" s="58" t="s">
        <v>120</v>
      </c>
      <c r="E74" s="54">
        <v>33.71</v>
      </c>
      <c r="F74" s="3">
        <v>33.71</v>
      </c>
      <c r="H74" s="7">
        <v>0</v>
      </c>
    </row>
    <row r="75" spans="1:8" x14ac:dyDescent="0.3">
      <c r="A75" s="22">
        <v>89</v>
      </c>
      <c r="B75" s="23" t="s">
        <v>95</v>
      </c>
      <c r="C75" s="65">
        <v>100</v>
      </c>
      <c r="D75" s="58" t="s">
        <v>121</v>
      </c>
      <c r="E75" s="54">
        <v>100</v>
      </c>
      <c r="F75" s="3">
        <v>100</v>
      </c>
      <c r="H75" s="7">
        <v>0</v>
      </c>
    </row>
    <row r="76" spans="1:8" x14ac:dyDescent="0.3">
      <c r="A76" s="24">
        <v>96</v>
      </c>
      <c r="B76" s="25" t="s">
        <v>145</v>
      </c>
      <c r="C76" s="65">
        <v>3000</v>
      </c>
      <c r="D76" s="58" t="s">
        <v>164</v>
      </c>
      <c r="E76" s="54"/>
      <c r="F76" s="3"/>
      <c r="H76" s="7"/>
    </row>
    <row r="77" spans="1:8" x14ac:dyDescent="0.3">
      <c r="A77" s="14" t="s">
        <v>9</v>
      </c>
      <c r="B77" s="15" t="s">
        <v>0</v>
      </c>
      <c r="C77" s="75">
        <f>SUM(C68:C76)</f>
        <v>5750</v>
      </c>
      <c r="D77" s="58"/>
      <c r="E77" s="55">
        <f>SUM(E68:E75)</f>
        <v>2389.71</v>
      </c>
      <c r="F77" s="31">
        <f>SUM(F68:F75)</f>
        <v>3389.71</v>
      </c>
      <c r="H77" s="8">
        <f>SUM(H67:H75)</f>
        <v>1400</v>
      </c>
    </row>
    <row r="78" spans="1:8" x14ac:dyDescent="0.3">
      <c r="A78" s="14"/>
      <c r="B78" s="15"/>
      <c r="C78" s="67"/>
      <c r="D78" s="58"/>
      <c r="E78" s="54"/>
      <c r="F78" s="3"/>
      <c r="H78" s="9"/>
    </row>
    <row r="79" spans="1:8" x14ac:dyDescent="0.3">
      <c r="A79" s="14"/>
      <c r="B79" s="15"/>
      <c r="C79" s="67"/>
      <c r="D79" s="58"/>
      <c r="E79" s="54"/>
      <c r="F79" s="3"/>
      <c r="H79" s="9"/>
    </row>
    <row r="80" spans="1:8" x14ac:dyDescent="0.3">
      <c r="A80" s="14" t="s">
        <v>49</v>
      </c>
      <c r="B80" s="14" t="s">
        <v>0</v>
      </c>
      <c r="C80" s="68"/>
      <c r="D80" s="58"/>
      <c r="E80" s="54"/>
      <c r="F80" s="3"/>
      <c r="H80" s="18"/>
    </row>
    <row r="81" spans="1:8" x14ac:dyDescent="0.3">
      <c r="A81" s="20">
        <v>50</v>
      </c>
      <c r="B81" s="21" t="s">
        <v>80</v>
      </c>
      <c r="C81" s="65">
        <v>18720</v>
      </c>
      <c r="D81" s="58" t="s">
        <v>204</v>
      </c>
      <c r="E81" s="54">
        <v>9039.0400000000009</v>
      </c>
      <c r="F81" s="3">
        <v>16839.04</v>
      </c>
      <c r="H81" s="6">
        <v>17000</v>
      </c>
    </row>
    <row r="82" spans="1:8" x14ac:dyDescent="0.3">
      <c r="A82" s="22">
        <v>51</v>
      </c>
      <c r="B82" s="23" t="s">
        <v>50</v>
      </c>
      <c r="C82" s="65">
        <v>3700</v>
      </c>
      <c r="D82" s="58" t="s">
        <v>205</v>
      </c>
      <c r="E82" s="54">
        <v>420.16</v>
      </c>
      <c r="F82" s="3">
        <v>1056.1600000000001</v>
      </c>
      <c r="H82" s="6">
        <v>1000</v>
      </c>
    </row>
    <row r="83" spans="1:8" x14ac:dyDescent="0.3">
      <c r="A83" s="22">
        <v>52</v>
      </c>
      <c r="B83" s="23" t="s">
        <v>51</v>
      </c>
      <c r="C83" s="65">
        <v>150</v>
      </c>
      <c r="D83" s="58"/>
      <c r="E83" s="54">
        <v>120</v>
      </c>
      <c r="F83" s="3">
        <v>120</v>
      </c>
      <c r="H83" s="6">
        <v>120</v>
      </c>
    </row>
    <row r="84" spans="1:8" x14ac:dyDescent="0.3">
      <c r="A84" s="22">
        <v>53</v>
      </c>
      <c r="B84" s="23" t="s">
        <v>52</v>
      </c>
      <c r="C84" s="65">
        <v>500</v>
      </c>
      <c r="D84" s="58"/>
      <c r="E84" s="54">
        <v>43.37</v>
      </c>
      <c r="F84" s="3">
        <v>123.37</v>
      </c>
      <c r="H84" s="6">
        <v>500</v>
      </c>
    </row>
    <row r="85" spans="1:8" x14ac:dyDescent="0.3">
      <c r="A85" s="22">
        <v>54</v>
      </c>
      <c r="B85" s="23" t="s">
        <v>53</v>
      </c>
      <c r="C85" s="65">
        <v>200</v>
      </c>
      <c r="D85" s="58"/>
      <c r="E85" s="54">
        <v>167.54</v>
      </c>
      <c r="F85" s="3">
        <v>167.54</v>
      </c>
      <c r="H85" s="6">
        <v>400</v>
      </c>
    </row>
    <row r="86" spans="1:8" x14ac:dyDescent="0.3">
      <c r="A86" s="22">
        <v>55</v>
      </c>
      <c r="B86" s="23" t="s">
        <v>54</v>
      </c>
      <c r="C86" s="65">
        <v>1000</v>
      </c>
      <c r="D86" s="58" t="s">
        <v>115</v>
      </c>
      <c r="E86" s="54">
        <v>1001.5</v>
      </c>
      <c r="F86" s="3">
        <v>1001.5</v>
      </c>
      <c r="H86" s="6">
        <v>250</v>
      </c>
    </row>
    <row r="87" spans="1:8" x14ac:dyDescent="0.3">
      <c r="A87" s="22">
        <v>56</v>
      </c>
      <c r="B87" s="23" t="s">
        <v>55</v>
      </c>
      <c r="C87" s="65">
        <v>1800</v>
      </c>
      <c r="D87" s="58" t="s">
        <v>206</v>
      </c>
      <c r="E87" s="54">
        <v>970</v>
      </c>
      <c r="F87" s="3">
        <v>1750</v>
      </c>
      <c r="H87" s="6">
        <v>2580</v>
      </c>
    </row>
    <row r="88" spans="1:8" x14ac:dyDescent="0.3">
      <c r="A88" s="22">
        <v>57</v>
      </c>
      <c r="B88" s="23" t="s">
        <v>56</v>
      </c>
      <c r="C88" s="65">
        <v>120</v>
      </c>
      <c r="D88" s="58"/>
      <c r="E88" s="54">
        <v>0</v>
      </c>
      <c r="F88" s="3">
        <v>60</v>
      </c>
      <c r="H88" s="6">
        <v>100</v>
      </c>
    </row>
    <row r="89" spans="1:8" x14ac:dyDescent="0.3">
      <c r="A89" s="22">
        <v>58</v>
      </c>
      <c r="B89" s="23" t="s">
        <v>57</v>
      </c>
      <c r="C89" s="65">
        <v>0</v>
      </c>
      <c r="D89" s="58"/>
      <c r="E89" s="54">
        <v>0</v>
      </c>
      <c r="F89" s="3">
        <v>0</v>
      </c>
      <c r="H89" s="6">
        <v>100</v>
      </c>
    </row>
    <row r="90" spans="1:8" x14ac:dyDescent="0.3">
      <c r="A90" s="22">
        <v>59</v>
      </c>
      <c r="B90" s="23" t="s">
        <v>58</v>
      </c>
      <c r="C90" s="65">
        <v>250</v>
      </c>
      <c r="D90" s="58"/>
      <c r="E90" s="54">
        <v>426.52</v>
      </c>
      <c r="F90" s="3">
        <v>426.52</v>
      </c>
      <c r="H90" s="6">
        <v>300</v>
      </c>
    </row>
    <row r="91" spans="1:8" x14ac:dyDescent="0.3">
      <c r="A91" s="22">
        <v>60</v>
      </c>
      <c r="B91" s="23" t="s">
        <v>59</v>
      </c>
      <c r="C91" s="65">
        <v>750</v>
      </c>
      <c r="D91" s="58" t="s">
        <v>116</v>
      </c>
      <c r="E91" s="54">
        <v>807.81</v>
      </c>
      <c r="F91" s="3">
        <v>807.81</v>
      </c>
      <c r="H91" s="6">
        <v>1200</v>
      </c>
    </row>
    <row r="92" spans="1:8" x14ac:dyDescent="0.3">
      <c r="A92" s="22">
        <v>61</v>
      </c>
      <c r="B92" s="23" t="s">
        <v>60</v>
      </c>
      <c r="C92" s="65">
        <v>1500</v>
      </c>
      <c r="D92" s="58" t="s">
        <v>117</v>
      </c>
      <c r="E92" s="54">
        <v>795</v>
      </c>
      <c r="F92" s="3">
        <v>795</v>
      </c>
      <c r="H92" s="6">
        <v>1500</v>
      </c>
    </row>
    <row r="93" spans="1:8" x14ac:dyDescent="0.3">
      <c r="A93" s="22">
        <v>62</v>
      </c>
      <c r="B93" s="23" t="s">
        <v>61</v>
      </c>
      <c r="C93" s="65">
        <v>350</v>
      </c>
      <c r="D93" s="58"/>
      <c r="E93" s="54">
        <v>380</v>
      </c>
      <c r="F93" s="3">
        <v>380</v>
      </c>
      <c r="H93" s="6">
        <v>350</v>
      </c>
    </row>
    <row r="94" spans="1:8" x14ac:dyDescent="0.3">
      <c r="A94" s="22">
        <v>63</v>
      </c>
      <c r="B94" s="23" t="s">
        <v>62</v>
      </c>
      <c r="C94" s="65">
        <v>5000</v>
      </c>
      <c r="D94" s="58" t="s">
        <v>207</v>
      </c>
      <c r="E94" s="54">
        <v>0</v>
      </c>
      <c r="F94" s="3">
        <v>5000</v>
      </c>
      <c r="H94" s="6">
        <v>4700</v>
      </c>
    </row>
    <row r="95" spans="1:8" x14ac:dyDescent="0.3">
      <c r="A95" s="24">
        <v>64</v>
      </c>
      <c r="B95" s="25" t="s">
        <v>63</v>
      </c>
      <c r="C95" s="65">
        <v>500</v>
      </c>
      <c r="D95" s="58" t="s">
        <v>103</v>
      </c>
      <c r="E95" s="54">
        <v>60.07</v>
      </c>
      <c r="F95" s="3">
        <v>260.07</v>
      </c>
      <c r="H95" s="7"/>
    </row>
    <row r="96" spans="1:8" x14ac:dyDescent="0.3">
      <c r="A96" s="14" t="s">
        <v>9</v>
      </c>
      <c r="B96" s="15" t="s">
        <v>0</v>
      </c>
      <c r="C96" s="75">
        <f>SUM(C81:C95)</f>
        <v>34540</v>
      </c>
      <c r="D96" s="58"/>
      <c r="E96" s="55">
        <f>SUM(E81:E95)</f>
        <v>14231.010000000002</v>
      </c>
      <c r="F96" s="31">
        <f>SUM(F81:F95)</f>
        <v>28787.010000000002</v>
      </c>
      <c r="H96" s="8">
        <f>SUM(H81:H95)</f>
        <v>30100</v>
      </c>
    </row>
    <row r="97" spans="1:8" x14ac:dyDescent="0.3">
      <c r="A97" s="14"/>
      <c r="B97" s="15"/>
      <c r="C97" s="67"/>
      <c r="D97" s="58"/>
      <c r="E97" s="54"/>
      <c r="F97" s="3"/>
      <c r="H97" s="9"/>
    </row>
    <row r="98" spans="1:8" x14ac:dyDescent="0.3">
      <c r="A98" s="14" t="s">
        <v>64</v>
      </c>
      <c r="B98" s="14" t="s">
        <v>0</v>
      </c>
      <c r="C98" s="68"/>
      <c r="D98" s="58"/>
      <c r="E98" s="54"/>
      <c r="F98" s="3"/>
      <c r="H98" s="18"/>
    </row>
    <row r="99" spans="1:8" x14ac:dyDescent="0.3">
      <c r="A99" s="20">
        <v>65</v>
      </c>
      <c r="B99" s="21" t="s">
        <v>65</v>
      </c>
      <c r="C99" s="65">
        <v>1500</v>
      </c>
      <c r="D99" s="58" t="s">
        <v>118</v>
      </c>
      <c r="E99" s="54">
        <v>329.51</v>
      </c>
      <c r="F99" s="3">
        <v>1229.51</v>
      </c>
      <c r="H99" s="6">
        <v>1200</v>
      </c>
    </row>
    <row r="100" spans="1:8" x14ac:dyDescent="0.3">
      <c r="A100" s="22">
        <v>66</v>
      </c>
      <c r="B100" s="23" t="s">
        <v>66</v>
      </c>
      <c r="C100" s="65">
        <v>400</v>
      </c>
      <c r="D100" s="58"/>
      <c r="E100" s="54">
        <v>518.16999999999996</v>
      </c>
      <c r="F100" s="3">
        <v>818.17</v>
      </c>
      <c r="H100" s="6">
        <v>750</v>
      </c>
    </row>
    <row r="101" spans="1:8" x14ac:dyDescent="0.3">
      <c r="A101" s="22">
        <v>67</v>
      </c>
      <c r="B101" s="23" t="s">
        <v>67</v>
      </c>
      <c r="C101" s="65">
        <v>0</v>
      </c>
      <c r="D101" s="58"/>
      <c r="E101" s="54">
        <v>143</v>
      </c>
      <c r="F101" s="3">
        <v>443</v>
      </c>
      <c r="H101" s="6"/>
    </row>
    <row r="102" spans="1:8" x14ac:dyDescent="0.3">
      <c r="A102" s="22">
        <v>68</v>
      </c>
      <c r="B102" s="23" t="s">
        <v>68</v>
      </c>
      <c r="C102" s="65">
        <v>0</v>
      </c>
      <c r="D102" s="58"/>
      <c r="E102" s="54">
        <v>0</v>
      </c>
      <c r="F102" s="3">
        <v>0</v>
      </c>
      <c r="H102" s="6">
        <v>600</v>
      </c>
    </row>
    <row r="103" spans="1:8" x14ac:dyDescent="0.3">
      <c r="A103" s="22">
        <v>69</v>
      </c>
      <c r="B103" s="23" t="s">
        <v>69</v>
      </c>
      <c r="C103" s="65">
        <v>1200</v>
      </c>
      <c r="D103" s="58"/>
      <c r="E103" s="54">
        <v>618.53</v>
      </c>
      <c r="F103" s="3">
        <v>1218.53</v>
      </c>
      <c r="H103" s="6"/>
    </row>
    <row r="104" spans="1:8" x14ac:dyDescent="0.3">
      <c r="A104" s="24">
        <v>81</v>
      </c>
      <c r="B104" s="25" t="s">
        <v>78</v>
      </c>
      <c r="C104" s="65">
        <v>400</v>
      </c>
      <c r="D104" s="58" t="s">
        <v>208</v>
      </c>
      <c r="E104" s="54">
        <v>127.98</v>
      </c>
      <c r="F104" s="3">
        <v>127.98</v>
      </c>
      <c r="H104" s="6"/>
    </row>
    <row r="105" spans="1:8" x14ac:dyDescent="0.3">
      <c r="A105" s="14" t="s">
        <v>9</v>
      </c>
      <c r="B105" s="15" t="s">
        <v>0</v>
      </c>
      <c r="C105" s="75">
        <f>SUM(C99:C104)</f>
        <v>3500</v>
      </c>
      <c r="D105" s="58"/>
      <c r="E105" s="55">
        <f>SUM(E99:E104)</f>
        <v>1737.19</v>
      </c>
      <c r="F105" s="31">
        <f>SUM(F99:F104)</f>
        <v>3837.19</v>
      </c>
      <c r="H105" s="8">
        <f>SUM(H98:H103)</f>
        <v>2550</v>
      </c>
    </row>
    <row r="106" spans="1:8" x14ac:dyDescent="0.3">
      <c r="A106" s="14"/>
      <c r="B106" s="15"/>
      <c r="C106" s="67"/>
      <c r="D106" s="58"/>
      <c r="E106" s="54"/>
      <c r="F106" s="3"/>
      <c r="H106" s="9"/>
    </row>
    <row r="107" spans="1:8" x14ac:dyDescent="0.3">
      <c r="A107" s="14" t="s">
        <v>70</v>
      </c>
      <c r="B107" s="14" t="s">
        <v>0</v>
      </c>
      <c r="C107" s="68"/>
      <c r="D107" s="58"/>
      <c r="E107" s="54"/>
      <c r="F107" s="3"/>
      <c r="H107" s="18"/>
    </row>
    <row r="108" spans="1:8" x14ac:dyDescent="0.3">
      <c r="A108" s="20">
        <v>70</v>
      </c>
      <c r="B108" s="21" t="s">
        <v>71</v>
      </c>
      <c r="C108" s="66">
        <v>1200</v>
      </c>
      <c r="D108" s="58" t="s">
        <v>169</v>
      </c>
      <c r="E108" s="54">
        <v>1015</v>
      </c>
      <c r="F108" s="3">
        <v>1015</v>
      </c>
      <c r="H108" s="10">
        <v>1100</v>
      </c>
    </row>
    <row r="109" spans="1:8" x14ac:dyDescent="0.3">
      <c r="A109" s="22">
        <v>71</v>
      </c>
      <c r="B109" s="23" t="s">
        <v>72</v>
      </c>
      <c r="C109" s="65">
        <v>0</v>
      </c>
      <c r="D109" s="58"/>
      <c r="E109" s="54">
        <v>615</v>
      </c>
      <c r="F109" s="3">
        <v>615</v>
      </c>
      <c r="H109" s="6"/>
    </row>
    <row r="110" spans="1:8" x14ac:dyDescent="0.3">
      <c r="A110" s="120">
        <v>72</v>
      </c>
      <c r="B110" s="121" t="s">
        <v>73</v>
      </c>
      <c r="C110" s="122">
        <v>1000</v>
      </c>
      <c r="D110" s="123" t="s">
        <v>215</v>
      </c>
      <c r="E110" s="54">
        <v>1441</v>
      </c>
      <c r="F110" s="3">
        <v>1441</v>
      </c>
      <c r="H110" s="6">
        <v>1000</v>
      </c>
    </row>
    <row r="111" spans="1:8" x14ac:dyDescent="0.3">
      <c r="A111" s="22">
        <v>79</v>
      </c>
      <c r="B111" s="23" t="s">
        <v>96</v>
      </c>
      <c r="C111" s="65">
        <v>250</v>
      </c>
      <c r="D111" s="58"/>
      <c r="E111" s="54">
        <v>0</v>
      </c>
      <c r="F111" s="3">
        <v>200</v>
      </c>
      <c r="H111" s="6"/>
    </row>
    <row r="112" spans="1:8" x14ac:dyDescent="0.3">
      <c r="A112" s="22">
        <v>90</v>
      </c>
      <c r="B112" s="23" t="s">
        <v>147</v>
      </c>
      <c r="C112" s="65">
        <v>0</v>
      </c>
      <c r="D112" s="58" t="s">
        <v>209</v>
      </c>
      <c r="E112" s="54"/>
      <c r="F112" s="3"/>
      <c r="H112" s="6"/>
    </row>
    <row r="113" spans="1:9" x14ac:dyDescent="0.3">
      <c r="A113" s="22">
        <v>91</v>
      </c>
      <c r="B113" s="23" t="s">
        <v>210</v>
      </c>
      <c r="C113" s="65">
        <v>0</v>
      </c>
      <c r="D113" s="58"/>
      <c r="E113" s="54"/>
      <c r="F113" s="3"/>
      <c r="H113" s="6"/>
    </row>
    <row r="114" spans="1:9" x14ac:dyDescent="0.3">
      <c r="A114" s="22">
        <v>92</v>
      </c>
      <c r="B114" s="23" t="s">
        <v>211</v>
      </c>
      <c r="C114" s="65">
        <v>0</v>
      </c>
      <c r="D114" s="58"/>
      <c r="E114" s="54"/>
      <c r="F114" s="3"/>
      <c r="H114" s="6"/>
    </row>
    <row r="115" spans="1:9" x14ac:dyDescent="0.3">
      <c r="A115" s="24">
        <v>94</v>
      </c>
      <c r="B115" s="25" t="s">
        <v>150</v>
      </c>
      <c r="C115" s="65">
        <v>150</v>
      </c>
      <c r="D115" s="58" t="s">
        <v>212</v>
      </c>
      <c r="E115" s="54"/>
      <c r="F115" s="3"/>
      <c r="H115" s="6"/>
    </row>
    <row r="116" spans="1:9" x14ac:dyDescent="0.3">
      <c r="A116" s="14" t="s">
        <v>9</v>
      </c>
      <c r="B116" s="15" t="s">
        <v>0</v>
      </c>
      <c r="C116" s="75">
        <f>SUM(C108:C115)</f>
        <v>2600</v>
      </c>
      <c r="D116" s="58"/>
      <c r="E116" s="55">
        <f>SUM(E108:E111)</f>
        <v>3071</v>
      </c>
      <c r="F116" s="31">
        <f>SUM(F108:F111)</f>
        <v>3271</v>
      </c>
      <c r="H116" s="8">
        <f>SUM(H108:H110)</f>
        <v>2100</v>
      </c>
    </row>
    <row r="117" spans="1:9" x14ac:dyDescent="0.3">
      <c r="A117" s="14"/>
      <c r="B117" s="15"/>
      <c r="C117" s="67"/>
      <c r="D117" s="58"/>
      <c r="E117" s="54"/>
      <c r="F117" s="3"/>
      <c r="H117" s="9"/>
    </row>
    <row r="118" spans="1:9" x14ac:dyDescent="0.3">
      <c r="A118" s="14" t="s">
        <v>74</v>
      </c>
      <c r="B118" s="14" t="s">
        <v>0</v>
      </c>
      <c r="C118" s="68"/>
      <c r="D118" s="58"/>
      <c r="E118" s="54"/>
      <c r="F118" s="3"/>
      <c r="H118" s="18"/>
    </row>
    <row r="119" spans="1:9" x14ac:dyDescent="0.3">
      <c r="A119" s="20">
        <v>73</v>
      </c>
      <c r="B119" s="21" t="s">
        <v>36</v>
      </c>
      <c r="C119" s="64">
        <v>0</v>
      </c>
      <c r="D119" s="58"/>
      <c r="E119" s="54">
        <v>1225</v>
      </c>
      <c r="F119" s="3">
        <v>1225</v>
      </c>
      <c r="H119" s="10">
        <v>5000</v>
      </c>
    </row>
    <row r="120" spans="1:9" x14ac:dyDescent="0.3">
      <c r="A120" s="22">
        <v>74</v>
      </c>
      <c r="B120" s="23" t="s">
        <v>75</v>
      </c>
      <c r="C120" s="65">
        <v>0</v>
      </c>
      <c r="D120" s="58"/>
      <c r="E120" s="54">
        <v>0</v>
      </c>
      <c r="F120" s="3">
        <v>0</v>
      </c>
      <c r="H120" s="6"/>
    </row>
    <row r="121" spans="1:9" x14ac:dyDescent="0.3">
      <c r="A121" s="24">
        <v>77</v>
      </c>
      <c r="B121" s="25" t="s">
        <v>76</v>
      </c>
      <c r="C121" s="65">
        <v>0</v>
      </c>
      <c r="D121" s="58" t="s">
        <v>172</v>
      </c>
      <c r="E121" s="54">
        <v>0</v>
      </c>
      <c r="F121" s="3">
        <v>0</v>
      </c>
      <c r="H121" s="6">
        <v>6000</v>
      </c>
    </row>
    <row r="122" spans="1:9" x14ac:dyDescent="0.3">
      <c r="A122" s="14" t="s">
        <v>9</v>
      </c>
      <c r="B122" s="15" t="s">
        <v>0</v>
      </c>
      <c r="C122" s="75">
        <v>0</v>
      </c>
      <c r="D122" s="58"/>
      <c r="E122" s="55">
        <f>SUM(E119:E121)</f>
        <v>1225</v>
      </c>
      <c r="F122" s="31">
        <f>SUM(F119:F121)</f>
        <v>1225</v>
      </c>
      <c r="H122" s="8">
        <f>SUM(H119:H121)</f>
        <v>11000</v>
      </c>
    </row>
    <row r="123" spans="1:9" x14ac:dyDescent="0.3">
      <c r="A123" s="14"/>
      <c r="B123" s="15"/>
      <c r="C123" s="67"/>
      <c r="D123" s="58"/>
      <c r="E123" s="54"/>
      <c r="F123" s="3"/>
      <c r="H123" s="9"/>
    </row>
    <row r="124" spans="1:9" x14ac:dyDescent="0.3">
      <c r="A124" s="14" t="s">
        <v>77</v>
      </c>
      <c r="B124" s="14" t="s">
        <v>0</v>
      </c>
      <c r="C124" s="68"/>
      <c r="D124" s="58"/>
      <c r="E124" s="54"/>
      <c r="F124" s="3"/>
      <c r="H124" s="18"/>
    </row>
    <row r="125" spans="1:9" x14ac:dyDescent="0.3">
      <c r="A125" s="20">
        <v>75</v>
      </c>
      <c r="B125" s="21" t="s">
        <v>78</v>
      </c>
      <c r="C125" s="65">
        <v>2500</v>
      </c>
      <c r="D125" s="58" t="s">
        <v>213</v>
      </c>
      <c r="E125" s="54">
        <v>0</v>
      </c>
      <c r="F125" s="3">
        <v>0</v>
      </c>
      <c r="H125" s="6">
        <v>2500</v>
      </c>
    </row>
    <row r="126" spans="1:9" x14ac:dyDescent="0.3">
      <c r="A126" s="24">
        <v>76</v>
      </c>
      <c r="B126" s="25" t="s">
        <v>79</v>
      </c>
      <c r="C126" s="65">
        <v>4250</v>
      </c>
      <c r="D126" s="58" t="s">
        <v>213</v>
      </c>
      <c r="E126" s="54">
        <v>0</v>
      </c>
      <c r="F126" s="3">
        <v>0</v>
      </c>
      <c r="H126" s="6">
        <v>4500</v>
      </c>
    </row>
    <row r="127" spans="1:9" x14ac:dyDescent="0.3">
      <c r="A127" s="14" t="s">
        <v>9</v>
      </c>
      <c r="B127" s="15" t="s">
        <v>0</v>
      </c>
      <c r="C127" s="75">
        <f>SUM(C125:C126)</f>
        <v>6750</v>
      </c>
      <c r="D127" s="58"/>
      <c r="E127" s="55">
        <f>SUM(E125:E126)</f>
        <v>0</v>
      </c>
      <c r="F127" s="31">
        <f>SUM(F125:F126)</f>
        <v>0</v>
      </c>
      <c r="H127" s="8">
        <f>SUM(H125:H126)</f>
        <v>7000</v>
      </c>
    </row>
    <row r="128" spans="1:9" x14ac:dyDescent="0.3">
      <c r="A128" s="16"/>
      <c r="B128" s="2"/>
      <c r="C128" s="71"/>
      <c r="D128" s="58"/>
      <c r="E128" s="57"/>
      <c r="F128" s="4"/>
      <c r="H128" s="11"/>
      <c r="I128" s="2"/>
    </row>
    <row r="129" spans="1:8" x14ac:dyDescent="0.3">
      <c r="A129" s="14"/>
      <c r="B129" s="19" t="s">
        <v>81</v>
      </c>
      <c r="C129" s="117">
        <f>C10+C28</f>
        <v>101975.55</v>
      </c>
      <c r="E129" s="78">
        <v>84031.03</v>
      </c>
      <c r="F129" s="38">
        <v>102054.76</v>
      </c>
      <c r="H129" s="37">
        <f>H29</f>
        <v>97301.41</v>
      </c>
    </row>
    <row r="130" spans="1:8" x14ac:dyDescent="0.3">
      <c r="A130" s="14"/>
      <c r="B130" s="19" t="s">
        <v>85</v>
      </c>
      <c r="C130" s="76">
        <f>C127+C122+C116+C105+C96+C77+C65+C48</f>
        <v>91144.76</v>
      </c>
      <c r="E130" s="79">
        <v>24000</v>
      </c>
      <c r="F130" s="38">
        <f>F127+F122+F116+F105+F96+F77+F65+F48</f>
        <v>76806.929999999993</v>
      </c>
      <c r="H130" s="37">
        <f>SUM(H127+H122+H116+H105+H96+H77+H65+H48)</f>
        <v>91891.38</v>
      </c>
    </row>
    <row r="131" spans="1:8" x14ac:dyDescent="0.3">
      <c r="A131" s="14"/>
      <c r="B131" s="14"/>
      <c r="C131" s="67"/>
      <c r="D131" s="58"/>
      <c r="E131" s="54"/>
      <c r="F131" s="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997F-80C1-418C-875C-C2BEFBD6853E}">
  <dimension ref="A1:D18"/>
  <sheetViews>
    <sheetView workbookViewId="0">
      <selection activeCell="B18" sqref="B18"/>
    </sheetView>
  </sheetViews>
  <sheetFormatPr defaultRowHeight="14.4" x14ac:dyDescent="0.3"/>
  <cols>
    <col min="1" max="1" width="17.88671875" bestFit="1" customWidth="1"/>
    <col min="2" max="2" width="44.33203125" bestFit="1" customWidth="1"/>
    <col min="3" max="3" width="10.77734375" style="63" bestFit="1" customWidth="1"/>
    <col min="4" max="4" width="52.5546875" customWidth="1"/>
  </cols>
  <sheetData>
    <row r="1" spans="1:4" x14ac:dyDescent="0.3">
      <c r="A1" t="s">
        <v>77</v>
      </c>
      <c r="B1" t="s">
        <v>0</v>
      </c>
      <c r="D1" t="s">
        <v>98</v>
      </c>
    </row>
    <row r="2" spans="1:4" x14ac:dyDescent="0.3">
      <c r="A2">
        <v>1</v>
      </c>
      <c r="B2" t="s">
        <v>124</v>
      </c>
      <c r="C2" s="63">
        <v>28715</v>
      </c>
      <c r="D2" t="s">
        <v>131</v>
      </c>
    </row>
    <row r="3" spans="1:4" x14ac:dyDescent="0.3">
      <c r="A3">
        <v>2</v>
      </c>
      <c r="B3" t="s">
        <v>125</v>
      </c>
      <c r="C3" s="63">
        <v>9440</v>
      </c>
      <c r="D3" t="s">
        <v>130</v>
      </c>
    </row>
    <row r="4" spans="1:4" x14ac:dyDescent="0.3">
      <c r="A4">
        <v>3</v>
      </c>
      <c r="B4" t="s">
        <v>126</v>
      </c>
      <c r="C4" s="63">
        <v>27187.23</v>
      </c>
      <c r="D4" t="s">
        <v>129</v>
      </c>
    </row>
    <row r="5" spans="1:4" x14ac:dyDescent="0.3">
      <c r="A5">
        <v>5</v>
      </c>
      <c r="B5" t="s">
        <v>145</v>
      </c>
      <c r="C5" s="63">
        <v>2786.34</v>
      </c>
      <c r="D5" t="s">
        <v>177</v>
      </c>
    </row>
    <row r="6" spans="1:4" x14ac:dyDescent="0.3">
      <c r="A6">
        <v>6</v>
      </c>
      <c r="B6" t="s">
        <v>178</v>
      </c>
      <c r="C6" s="63">
        <v>10064</v>
      </c>
      <c r="D6" t="s">
        <v>179</v>
      </c>
    </row>
    <row r="7" spans="1:4" x14ac:dyDescent="0.3">
      <c r="A7">
        <v>7</v>
      </c>
      <c r="B7" t="s">
        <v>183</v>
      </c>
      <c r="C7" s="63">
        <v>2340</v>
      </c>
      <c r="D7" t="s">
        <v>184</v>
      </c>
    </row>
    <row r="8" spans="1:4" x14ac:dyDescent="0.3">
      <c r="A8">
        <v>7</v>
      </c>
      <c r="B8" t="s">
        <v>180</v>
      </c>
      <c r="C8" s="63">
        <v>2500</v>
      </c>
      <c r="D8" t="s">
        <v>182</v>
      </c>
    </row>
    <row r="9" spans="1:4" x14ac:dyDescent="0.3">
      <c r="A9">
        <v>8</v>
      </c>
      <c r="B9" t="s">
        <v>181</v>
      </c>
      <c r="C9" s="63">
        <v>4250</v>
      </c>
      <c r="D9" t="s">
        <v>182</v>
      </c>
    </row>
    <row r="10" spans="1:4" x14ac:dyDescent="0.3">
      <c r="A10" t="s">
        <v>9</v>
      </c>
      <c r="C10" s="80">
        <f>SUM(C2:C9)</f>
        <v>87282.569999999992</v>
      </c>
    </row>
    <row r="11" spans="1:4" x14ac:dyDescent="0.3">
      <c r="A11" t="s">
        <v>127</v>
      </c>
    </row>
    <row r="12" spans="1:4" x14ac:dyDescent="0.3">
      <c r="A12">
        <v>1</v>
      </c>
      <c r="B12" t="s">
        <v>128</v>
      </c>
      <c r="C12" s="63">
        <v>24000</v>
      </c>
    </row>
    <row r="14" spans="1:4" x14ac:dyDescent="0.3">
      <c r="A14" t="s">
        <v>141</v>
      </c>
      <c r="B14" t="s">
        <v>0</v>
      </c>
      <c r="C14" s="80">
        <f>C12+C10</f>
        <v>111282.56999999999</v>
      </c>
    </row>
    <row r="18" spans="1:1" x14ac:dyDescent="0.3">
      <c r="A18" t="s">
        <v>176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&amp;L&amp;"-,Bold"&amp;14RESERVES RECORD</oddHeader>
    <oddFooter>&amp;LUpdated 10.04.2024
Minute Ref 262.1&amp;CPage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 24 Budget Prep</vt:lpstr>
      <vt:lpstr>24-25 Budget Approved</vt:lpstr>
      <vt:lpstr>25-26 Budget for Proposal</vt:lpstr>
      <vt:lpstr>Reserves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</dc:creator>
  <cp:keywords/>
  <dc:description/>
  <cp:lastModifiedBy>Maxine Owen</cp:lastModifiedBy>
  <cp:revision/>
  <cp:lastPrinted>2024-11-11T10:36:37Z</cp:lastPrinted>
  <dcterms:created xsi:type="dcterms:W3CDTF">2022-10-01T15:58:21Z</dcterms:created>
  <dcterms:modified xsi:type="dcterms:W3CDTF">2025-01-09T11:30:55Z</dcterms:modified>
  <cp:category/>
  <cp:contentStatus/>
</cp:coreProperties>
</file>